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670" windowHeight="5520" firstSheet="1" activeTab="1"/>
  </bookViews>
  <sheets>
    <sheet name="Sheet10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<sst xmlns="http://schemas.openxmlformats.org/spreadsheetml/2006/main" count="1676" uniqueCount="415">
  <si>
    <t xml:space="preserve">Ек.код  </t>
  </si>
  <si>
    <t>О   П   И   С</t>
  </si>
  <si>
    <t>Порез на лична примања и приходе</t>
  </si>
  <si>
    <t>Порез на приход од сам.дјел.</t>
  </si>
  <si>
    <t>Порез на лична примања</t>
  </si>
  <si>
    <t xml:space="preserve">Порез на имовину </t>
  </si>
  <si>
    <t>Порез на непокретности</t>
  </si>
  <si>
    <t>Порези на промет производа и услуга</t>
  </si>
  <si>
    <t>Неплаћене обавезе пореза на промет</t>
  </si>
  <si>
    <t>Индиректни порези дозначени од УИО</t>
  </si>
  <si>
    <t>Остали порези</t>
  </si>
  <si>
    <t xml:space="preserve">Порез на доб.од игара на срећу </t>
  </si>
  <si>
    <t>Прих. од давања у закуп објеката општине</t>
  </si>
  <si>
    <t>Прих.од земљ.ренте</t>
  </si>
  <si>
    <t>Општинске административне таксе</t>
  </si>
  <si>
    <t>Комун.таксе за истицање фирме</t>
  </si>
  <si>
    <t>Комун.таксе за држ.возила</t>
  </si>
  <si>
    <t>Ком.такса за кориштење простора за паркир.</t>
  </si>
  <si>
    <t>Ком.такса за ватрогаство</t>
  </si>
  <si>
    <t>Нак.за уређ.грађ.земљишта</t>
  </si>
  <si>
    <t>Нак.за кориш.грађ-земљишта</t>
  </si>
  <si>
    <t>Нак.за кор.минералних сировина</t>
  </si>
  <si>
    <t>Нак.за промјену намјeне пољопривредног земљ.</t>
  </si>
  <si>
    <t>Нак.за кор.шума-рента</t>
  </si>
  <si>
    <t>Накнада за кориштење вода</t>
  </si>
  <si>
    <t>Накнада за финансирање заштите од пожара</t>
  </si>
  <si>
    <t>Накнада за потопљено земљиште</t>
  </si>
  <si>
    <t>Комунална накнада</t>
  </si>
  <si>
    <t>Прих.општинских органа управе</t>
  </si>
  <si>
    <t>Приходи буџетских корисника</t>
  </si>
  <si>
    <t>Новч.казне у прекр.поступку</t>
  </si>
  <si>
    <t>Приходи од спонзорства</t>
  </si>
  <si>
    <t>Допринос за спорт</t>
  </si>
  <si>
    <t xml:space="preserve">Текући грантови из земље </t>
  </si>
  <si>
    <t>Капитални грантови од физичких лица у земљи-учешће грађана</t>
  </si>
  <si>
    <t>Kaпитални грантови</t>
  </si>
  <si>
    <t>Трансфери јединицама локалне самоуправе</t>
  </si>
  <si>
    <t>Примици за градско грађевинско земљиште</t>
  </si>
  <si>
    <t>Примици од наплате датих зајмова</t>
  </si>
  <si>
    <t>Примици од  зајмова узетих од домаћих фин.субјеката</t>
  </si>
  <si>
    <t>Економ kод</t>
  </si>
  <si>
    <t>Функ код</t>
  </si>
  <si>
    <t>1</t>
  </si>
  <si>
    <t>А. ТЕКУЋИ РАСХОДИ</t>
  </si>
  <si>
    <t>Расходи за лична примања</t>
  </si>
  <si>
    <t>411100</t>
  </si>
  <si>
    <t>Расходи за основну плату</t>
  </si>
  <si>
    <t>Расходи за порезе и доприносе на плату</t>
  </si>
  <si>
    <t>Расходи за бруто плате</t>
  </si>
  <si>
    <t>Нето накнаде трошкова запослених</t>
  </si>
  <si>
    <t>411200</t>
  </si>
  <si>
    <t>Расходи за порезе и доприносе на накнаду</t>
  </si>
  <si>
    <t>412000</t>
  </si>
  <si>
    <t>Расходи по основу коришћења роба и услуга</t>
  </si>
  <si>
    <t>412200</t>
  </si>
  <si>
    <t>Расходи по основу утр.енерг,комун,комуникац и трансп. усл.</t>
  </si>
  <si>
    <t>412300</t>
  </si>
  <si>
    <t>Расходи за режијски материјал</t>
  </si>
  <si>
    <t>412400</t>
  </si>
  <si>
    <t>Расходи за материјал за посебне намјене</t>
  </si>
  <si>
    <t>412500</t>
  </si>
  <si>
    <t>Расходи за текуће одржавање</t>
  </si>
  <si>
    <t>412600</t>
  </si>
  <si>
    <t>Расходи по основу путовања и смјештаја</t>
  </si>
  <si>
    <t>Расходи по основу утрошка горива</t>
  </si>
  <si>
    <t>412700</t>
  </si>
  <si>
    <t>Расходи за стручне услуге</t>
  </si>
  <si>
    <t>Расходи за услуге одрж.јавних површина и зашт. жив.средине</t>
  </si>
  <si>
    <t>412900</t>
  </si>
  <si>
    <t>Остали непоменути расходи</t>
  </si>
  <si>
    <t>Расходи за бруто.накн.ван радног односа-одб,скуп.ком и оик</t>
  </si>
  <si>
    <t>Расходи за бруто.накн.ван радног односа</t>
  </si>
  <si>
    <t>Расходи финансирања и други финансијски трошкови</t>
  </si>
  <si>
    <t>413300</t>
  </si>
  <si>
    <t>Расходи по основу камата на примљене зајмове у земљи</t>
  </si>
  <si>
    <t>414000</t>
  </si>
  <si>
    <t>Субвенције</t>
  </si>
  <si>
    <t>414100</t>
  </si>
  <si>
    <t xml:space="preserve">Субвенције </t>
  </si>
  <si>
    <t>415000</t>
  </si>
  <si>
    <t>Грантови</t>
  </si>
  <si>
    <t>415200</t>
  </si>
  <si>
    <t>Текући грантови у земљи</t>
  </si>
  <si>
    <t>Капитални грантови непроф.субјектима у земљи</t>
  </si>
  <si>
    <t>416000</t>
  </si>
  <si>
    <t>Дознаке на име соц.заштите које се испл.из буџета</t>
  </si>
  <si>
    <t>416100</t>
  </si>
  <si>
    <t>Дознаке грађанима које се исплаћују из буџета општине</t>
  </si>
  <si>
    <t>416200</t>
  </si>
  <si>
    <t xml:space="preserve">Дознаке другим инстит.обав.соц.осиг. које се исплаћују из буџета </t>
  </si>
  <si>
    <t>416300</t>
  </si>
  <si>
    <t>Дознаке пружаоцима услуга соц.зашт.које се испл.од стране соц.установе</t>
  </si>
  <si>
    <t>510000</t>
  </si>
  <si>
    <t>Б.ИЗДАЦИ ЗА НЕФИНАНСИЈСКУ ИМОВИНУ</t>
  </si>
  <si>
    <t>Издаци за произведену сталну имовину</t>
  </si>
  <si>
    <t>511100</t>
  </si>
  <si>
    <t>Издаци за изградњу и прибављање грађ.објеката</t>
  </si>
  <si>
    <t>511200</t>
  </si>
  <si>
    <t>Издаци за инвест.одрж,реконстр., и aдаптацију зграда и обј.</t>
  </si>
  <si>
    <t>511300</t>
  </si>
  <si>
    <t>Издаци за набавку постројења и опреме</t>
  </si>
  <si>
    <t>511700</t>
  </si>
  <si>
    <t>Издаци за нематеријалну произведену имовину</t>
  </si>
  <si>
    <t>516000</t>
  </si>
  <si>
    <t>Издаци за залихе материјала,робе, ситн.инв,амбалаже и сл.</t>
  </si>
  <si>
    <t>516100</t>
  </si>
  <si>
    <t>611000</t>
  </si>
  <si>
    <t>Издаци за дате зајмове</t>
  </si>
  <si>
    <t>621300</t>
  </si>
  <si>
    <t>Издаци за отпл.главнице зајмова примљених од домаћих фин.субјекта</t>
  </si>
  <si>
    <t>Издаци за отпл.главнице зајмова примљених од домаћих нефин.субјекта</t>
  </si>
  <si>
    <t>Функц код</t>
  </si>
  <si>
    <t>ОПИС</t>
  </si>
  <si>
    <t>СКУПШТИНА ОПШТИНЕ</t>
  </si>
  <si>
    <t>Број потрошачке јединице 00670110</t>
  </si>
  <si>
    <t>0111</t>
  </si>
  <si>
    <t>Расходи по основу репрезентације</t>
  </si>
  <si>
    <t>Расходи по основу репрезентације-манифестације</t>
  </si>
  <si>
    <t>Трошкови материјала и услуга Скупштине</t>
  </si>
  <si>
    <t>0160</t>
  </si>
  <si>
    <t>Расходи за режијски материјал оик</t>
  </si>
  <si>
    <t>Расходи по основу утрошка горива оик</t>
  </si>
  <si>
    <t>Расходи за стручне услуге оик</t>
  </si>
  <si>
    <t>Расходи по основу коришћења роба и услуга(ОИК)</t>
  </si>
  <si>
    <t>Грантови у земљи</t>
  </si>
  <si>
    <t>Текући грантови политичким организацијама и удружењима</t>
  </si>
  <si>
    <t>Расходи за бруто накнаде ван радног односа</t>
  </si>
  <si>
    <t>Расходи за бруто накн.скуп.посл. и одборницима</t>
  </si>
  <si>
    <t>Расходи за бруто накн.чл.комисија и радних група-скуп.ком</t>
  </si>
  <si>
    <t>Расходи за бруто накн.чл.комисија и радних група-оик</t>
  </si>
  <si>
    <t>Расходи за бруто накн.чл.комисија и радних група-делег.вјен.</t>
  </si>
  <si>
    <t>УКУПНО СКУПШТИНА ОПШТИНЕ</t>
  </si>
  <si>
    <t>НАЧЕЛНИК ОПШТИНЕ</t>
  </si>
  <si>
    <t>Број потрошачке јединице 00670120</t>
  </si>
  <si>
    <t xml:space="preserve">УКУПНО НАЧЕЛНИК ОПШТИНЕ   </t>
  </si>
  <si>
    <t>Број потрошачке јединице 00670130</t>
  </si>
  <si>
    <t>0560</t>
  </si>
  <si>
    <t>Ватрогасно друштво</t>
  </si>
  <si>
    <t>Општинска борачка организација</t>
  </si>
  <si>
    <t>Организација несталих и пог.бораца и нест.лица</t>
  </si>
  <si>
    <t>Средства за остала удружења</t>
  </si>
  <si>
    <t>Средства за младе</t>
  </si>
  <si>
    <t>Удружење бораца НОР-а</t>
  </si>
  <si>
    <t>0810</t>
  </si>
  <si>
    <t>Средства за спорт</t>
  </si>
  <si>
    <t>0820</t>
  </si>
  <si>
    <t>Текући грантови орг. и удр. из области образ, науке и културе</t>
  </si>
  <si>
    <t>Остали текући грантови непроф.субј-мј.заједнице</t>
  </si>
  <si>
    <t>0740</t>
  </si>
  <si>
    <t>Текући грантови јавним.неф.субјектима-Дом здравља</t>
  </si>
  <si>
    <t>Текући грантови хуманит.орг. и удр.-Црвени крст</t>
  </si>
  <si>
    <t>0421</t>
  </si>
  <si>
    <t>Текући грант.орг.и удр.екон.и привр.сарадње-Аген. за привр.развој</t>
  </si>
  <si>
    <t>JУ Културно-спортски центар Петар Кочић</t>
  </si>
  <si>
    <t>Teкући грант "Дневни центар" за дјецу</t>
  </si>
  <si>
    <t>Текуће помоћи ППБ и РВИ</t>
  </si>
  <si>
    <t>0980</t>
  </si>
  <si>
    <t>Tекуће помоћи ученицима,студентима и појед. у области науке и култ.</t>
  </si>
  <si>
    <t>Tекуће помоћи ученицима,студентима -талентовани</t>
  </si>
  <si>
    <t>1040</t>
  </si>
  <si>
    <t>Текуће помоћи за изградњу станова за младе</t>
  </si>
  <si>
    <t>Текуће помоћи за свако рођено дијете са општине</t>
  </si>
  <si>
    <t>Текуће помоћи за пронаталитетну политику</t>
  </si>
  <si>
    <t>1070</t>
  </si>
  <si>
    <t>Текуће помоћи пензионерима и незапосл.лицима</t>
  </si>
  <si>
    <t>Остале текуће дознаке грађанима из буџета-здравство</t>
  </si>
  <si>
    <t>Капитални грантови непрофитним субјектима у земљи</t>
  </si>
  <si>
    <t>0840</t>
  </si>
  <si>
    <t>Капитални грант-Обнова цркве</t>
  </si>
  <si>
    <t>Капитални грант за Ватрогасно друштво</t>
  </si>
  <si>
    <t>0912</t>
  </si>
  <si>
    <t>Капитални грантови јавним нефин.субјектима-школе</t>
  </si>
  <si>
    <t>Капитални грант-Дом здравља</t>
  </si>
  <si>
    <t>ОДЈЕЉЕЊЕ ЗА ПРИВРЕДУ И ФИНАНСИЈЕ</t>
  </si>
  <si>
    <t>Број потрошачке јединице 00670140</t>
  </si>
  <si>
    <t>Расходи за нето плату</t>
  </si>
  <si>
    <t>Расходи за накнаде</t>
  </si>
  <si>
    <t>Расходи за услуге осигурања</t>
  </si>
  <si>
    <t>Расходи за стручне услуге-мртвозорство</t>
  </si>
  <si>
    <t>Расходи за стручне услуге-дератизација</t>
  </si>
  <si>
    <t>Синдикална организација Административне службе</t>
  </si>
  <si>
    <t>0411</t>
  </si>
  <si>
    <t>Субвенције нефинансијским субјектима</t>
  </si>
  <si>
    <t xml:space="preserve">УКУПНО ОДЈЕЉЕЊЕ ЗА </t>
  </si>
  <si>
    <t>ПРИВРЕДУ И ФИНАНСИЈЕ</t>
  </si>
  <si>
    <t>ОДЈЕЉЕЊЕ ЗА ПРОСТОРНО ПЛАНИРАЊЕ И КОМУНАЛНЕ ПОСЛОВЕ</t>
  </si>
  <si>
    <t>Број потрошачке јединице 00670160</t>
  </si>
  <si>
    <t>0620</t>
  </si>
  <si>
    <t>Успостављање адресног система</t>
  </si>
  <si>
    <t>0640</t>
  </si>
  <si>
    <t>Одржавање јавне расвјете и семафорa</t>
  </si>
  <si>
    <t>0451</t>
  </si>
  <si>
    <t>Одржавање хоризонталне и вертикалне сигнализације</t>
  </si>
  <si>
    <t>0630</t>
  </si>
  <si>
    <t>Одржавање фонтана</t>
  </si>
  <si>
    <t>Расходи за услуге одрж.јавних површина и заштите жив.средине</t>
  </si>
  <si>
    <t>412800</t>
  </si>
  <si>
    <t>Утрошак ел.енергије за јавну расвјету и семафоре</t>
  </si>
  <si>
    <t>Расходи за услуге зимске службе</t>
  </si>
  <si>
    <t>0510</t>
  </si>
  <si>
    <t>Расходи за услуге чишћења јавних површина(улице)</t>
  </si>
  <si>
    <t>Расходи по утрошку воде на јавним површинама</t>
  </si>
  <si>
    <t>Чишћење језера на Балкани</t>
  </si>
  <si>
    <t>0610</t>
  </si>
  <si>
    <t>Капитални грантови заједницама етажних власника</t>
  </si>
  <si>
    <t>Издаци за нематеријалну непроизведену имовину</t>
  </si>
  <si>
    <t>Израда Просторног плана Општине</t>
  </si>
  <si>
    <t>Израда урбанистичког плана Општине</t>
  </si>
  <si>
    <t>Израда регулационих планова Општине</t>
  </si>
  <si>
    <t>Пројектна документација за пословну зону</t>
  </si>
  <si>
    <t>УКУПНО ПРОСТОРНО ПЛАНИРАЊЕ</t>
  </si>
  <si>
    <t>И КОМУНАЛНИ ПОСЛОВИ</t>
  </si>
  <si>
    <t>ОДЈЕЉЕЊЕ ЗА ИЗГРАДЊУ ГРАДА И УПРАВЉАЊЕ ИМОВИНОМ</t>
  </si>
  <si>
    <t>Број потрошачке јединице 00670170</t>
  </si>
  <si>
    <t>511000</t>
  </si>
  <si>
    <t>Издаци за произведену стварну имовину</t>
  </si>
  <si>
    <t>Издаци за изградњу и прибављање саобраћајних објеката</t>
  </si>
  <si>
    <t>Издаци за изградњу и прибављање. осталих објеката-водовод</t>
  </si>
  <si>
    <t>Издаци за изградњу и прибављ. осталих објеката-спорт.терени и игр.</t>
  </si>
  <si>
    <t>Издаци за изгр.и прибављ.зграда и објеката-друштв.домови</t>
  </si>
  <si>
    <t>Издаци за изградњу инфраструктуре-пословна зона</t>
  </si>
  <si>
    <t>Издаци за инвест.одрж.,реконстр. и адаптацију</t>
  </si>
  <si>
    <t>Издаци за инвест.одрж.,реконстр. и адаптацију-школе</t>
  </si>
  <si>
    <t>Издаци за реконструкцију и адаптацију јавне расвјете</t>
  </si>
  <si>
    <t>Издаци за инвест.одрж.реконстр. Ватрогасног дома</t>
  </si>
  <si>
    <t>УКУПНО- ИЗГРАДЊА ГРАДА</t>
  </si>
  <si>
    <t>И УПРАВЉАЊЕ ИМОВИНОМ</t>
  </si>
  <si>
    <t>ОСТАЛА БУЏЕТСКА ПОТРОШЊА</t>
  </si>
  <si>
    <t>Број потрошачке јединице 00670190</t>
  </si>
  <si>
    <t>Расходи по судским рјешењима</t>
  </si>
  <si>
    <t>Расходи по основу поврата и прекњ. пореза и доприноса</t>
  </si>
  <si>
    <t>0170</t>
  </si>
  <si>
    <t>Расходи по основу камата на примљене зајмове од домаћих фин.инстит.</t>
  </si>
  <si>
    <t>Издаци за отплату главнице зајмова примљене у земљи</t>
  </si>
  <si>
    <t>Издаци за отпл.главнице зајмова примлљених од домаћих фин.субјекта</t>
  </si>
  <si>
    <t>Издаци за отпл.главнице зајмова примлљених од домаћих нефин.субјекта</t>
  </si>
  <si>
    <t>УКУПНО ОСТАЛА БУЏЕТСКА ПОТРОШЊА</t>
  </si>
  <si>
    <t>ОДЈЕЉЕЊЕ ЗА ИНСПЕКЦИЈСКЕ ПОСЛОВЕ</t>
  </si>
  <si>
    <t>Број потрошачке јединице 00670220</t>
  </si>
  <si>
    <t>УКУПНО ОДЈЕЉЕЊЕ ЗА</t>
  </si>
  <si>
    <t>ИНСПЕКЦИЈСКЕ ПОСЛ0ВЕ</t>
  </si>
  <si>
    <t>СЛУЖБА ЗАЈЕДНИЧКИХ ПОСЛОВА</t>
  </si>
  <si>
    <t>СКУПШТИНЕ И НАЧЕЛНИКА ОПШТИНЕ</t>
  </si>
  <si>
    <t>Број потрошачке јединице 00670240</t>
  </si>
  <si>
    <t>Расходи по основу утр.енерг,комун,комуникац и трансп. услуга</t>
  </si>
  <si>
    <t>Расходи за стручно усавршавање запослених</t>
  </si>
  <si>
    <t>Издаци за инвест.одрж,реконстр., и aдаптацију зграда и објеката</t>
  </si>
  <si>
    <t>Издаци за залихе мат,робе, ситн.инв,амбалаже и сл.</t>
  </si>
  <si>
    <t>УКУПНО СЛУЖБА ЗАЈЕДНИЧКИХ ПОСЛОВА</t>
  </si>
  <si>
    <t>ЦЕНТАР ЗА СОЦИЈАЛНИ РАД</t>
  </si>
  <si>
    <t>Број потрошачке јединице 00670300</t>
  </si>
  <si>
    <t>1090</t>
  </si>
  <si>
    <t>Накнаде трошкова запослених</t>
  </si>
  <si>
    <t>Расходи за порезе и доприносе за накнаде</t>
  </si>
  <si>
    <t>Расходи по основу утр.енергије, комун., комуник, и трансп.услуга</t>
  </si>
  <si>
    <t>Дознаке на име соц.заштите које се исплаћују из буџета</t>
  </si>
  <si>
    <t>Дознаке грађанима које се исплаћују  из буџета општине</t>
  </si>
  <si>
    <t>Дознаке другим инст.обавезног соц.осиг. које се испл.из буџета</t>
  </si>
  <si>
    <t>Дознаке пружаоцима услуга соц.заштите које се испл.од стране соц.устан.</t>
  </si>
  <si>
    <t xml:space="preserve">УКУПНО </t>
  </si>
  <si>
    <t>ДЈЕЧИЈИ ВРТИЋ"М.ЂУКАНОВИЋ"</t>
  </si>
  <si>
    <t>Број потрошачке јединице 00670400</t>
  </si>
  <si>
    <t>0911</t>
  </si>
  <si>
    <t>Издаци за залихе материјала, робе и ситн.инвентара</t>
  </si>
  <si>
    <t>УКУПНО ДЈЕЧИЈИ ВРТИЋ"М.ЂУКАНОВИЋ"</t>
  </si>
  <si>
    <t>ГИМНАЗИЈА</t>
  </si>
  <si>
    <t>Број потрошачке јединице 08150021</t>
  </si>
  <si>
    <t>0922</t>
  </si>
  <si>
    <t>Расходи за материјал за посебне нaмјене</t>
  </si>
  <si>
    <t>Дознаке грађанима које се исплаћују из буџета општине-нагр.учен.</t>
  </si>
  <si>
    <t>Издаци за залихе робе, материјала и ситног инвентара</t>
  </si>
  <si>
    <t>УКУПНО ГИМНАЗИЈА</t>
  </si>
  <si>
    <t>МАШИНСКА ШКОЛА</t>
  </si>
  <si>
    <t>Број потрошачке јединице 08150022</t>
  </si>
  <si>
    <t>Дознаке грађанима које се исплаћ.из буџета општине-нагр.ученицима</t>
  </si>
  <si>
    <t>УКУПНО МАШИНСКА ШКОЛА</t>
  </si>
  <si>
    <t>НАРОДНА БИБЛИОТЕКА</t>
  </si>
  <si>
    <t>Број потрошачке јединице 08180010</t>
  </si>
  <si>
    <t>УКУПНО НАРОДНА БИБЛИОТЕКА</t>
  </si>
  <si>
    <t>БУЏЕТСКА РЕЗЕРВА</t>
  </si>
  <si>
    <t xml:space="preserve">УКУПНА БУЏЕТСКА ПОТРОШЊА </t>
  </si>
  <si>
    <t>Опште јавне услуге</t>
  </si>
  <si>
    <t>Економски послови</t>
  </si>
  <si>
    <t>Заштита животне средине</t>
  </si>
  <si>
    <t>Стамбени заједнички послови</t>
  </si>
  <si>
    <t>Здравство</t>
  </si>
  <si>
    <t>Рекреација, култура и религија</t>
  </si>
  <si>
    <t>Образовање</t>
  </si>
  <si>
    <t>Социјална заштита</t>
  </si>
  <si>
    <t>Буџетска резерва</t>
  </si>
  <si>
    <t>01</t>
  </si>
  <si>
    <t>04</t>
  </si>
  <si>
    <t>05</t>
  </si>
  <si>
    <t>06</t>
  </si>
  <si>
    <t>07</t>
  </si>
  <si>
    <t>08</t>
  </si>
  <si>
    <t>09</t>
  </si>
  <si>
    <t>10</t>
  </si>
  <si>
    <t>Буџет за 2014</t>
  </si>
  <si>
    <t>621900</t>
  </si>
  <si>
    <t>Иѕдаци за отплату осталих дугова</t>
  </si>
  <si>
    <t>Издаци за отплату неизм. об.из ранијих год</t>
  </si>
  <si>
    <t>Текуће помоћи појединцима</t>
  </si>
  <si>
    <t xml:space="preserve">Грантови </t>
  </si>
  <si>
    <t>Текући расходи</t>
  </si>
  <si>
    <t>Остали текући грантови у земљи</t>
  </si>
  <si>
    <t>Израда Просторног плана Балкана</t>
  </si>
  <si>
    <t>Одржавање објеката друмског саобраћаја</t>
  </si>
  <si>
    <t>Расходи по основу путовања и смјештаја- попис</t>
  </si>
  <si>
    <t>ДРУШТВЕНЕ ДЈЕЛАТНОСТИ</t>
  </si>
  <si>
    <t>ОДЈЕЉЕЊЕ ЗА ДРУШТВЕНЕ ДЈЕЛАТНОСТИ</t>
  </si>
  <si>
    <t xml:space="preserve">I    ПОРЕСКИ ПРИХОДИ </t>
  </si>
  <si>
    <t xml:space="preserve">II    НЕПОРЕСКИ ПРИХОДИ </t>
  </si>
  <si>
    <t xml:space="preserve">Накнаде, таксе и прих.од пруж. јавних услуга </t>
  </si>
  <si>
    <t xml:space="preserve">Новчане казне </t>
  </si>
  <si>
    <t xml:space="preserve">Остали непорески приходи </t>
  </si>
  <si>
    <t>III.    ГРАНТОВИ</t>
  </si>
  <si>
    <t xml:space="preserve">IV.   ТРАНСФЕРИ </t>
  </si>
  <si>
    <t>0540</t>
  </si>
  <si>
    <t xml:space="preserve">Расходи за стручне услуге </t>
  </si>
  <si>
    <r>
      <t>Расходи за стручне услуге</t>
    </r>
    <r>
      <rPr>
        <sz val="18"/>
        <color indexed="10"/>
        <rFont val="Times New Roman"/>
        <family val="1"/>
      </rPr>
      <t xml:space="preserve"> </t>
    </r>
  </si>
  <si>
    <t>Порез на приход од сам. дјел. у паушалном износу</t>
  </si>
  <si>
    <t>Порез на наслијеђе и поклоне</t>
  </si>
  <si>
    <t>Порез на пренос права напокретности</t>
  </si>
  <si>
    <t>Приходи на новчана средства - ЈРТ</t>
  </si>
  <si>
    <t>Приходи од камата на новч.сред. - посебни  рачуни</t>
  </si>
  <si>
    <t>приход од камата на дате зајмове</t>
  </si>
  <si>
    <t>Приход од рефундација</t>
  </si>
  <si>
    <t>Приходи од издавања локацијских услова</t>
  </si>
  <si>
    <t>Примици за произв.сталну имовину - пословни простор</t>
  </si>
  <si>
    <t>(6/4)*100</t>
  </si>
  <si>
    <t>4</t>
  </si>
  <si>
    <t>6</t>
  </si>
  <si>
    <t>7</t>
  </si>
  <si>
    <t xml:space="preserve"> А.  БУЏЕТСКИ ПРИХОДИ (I+II+III+IV)</t>
  </si>
  <si>
    <t xml:space="preserve">Приходи од финансијске и нефинансијске имовине и позитивних курсних разлика </t>
  </si>
  <si>
    <t>Б. ПРИМИЦИ ЗА НЕФИНАНСИЈСКУ ИМОВИНУ</t>
  </si>
  <si>
    <t>Примици за нефинансијску имовиму</t>
  </si>
  <si>
    <t>УКУПНИ БУЏЕТСКИ ПРИХОДИ И ПРИМИЦИ ЗА НЕФИНАНСИЈСКУ ИМОВИНУ (А+Б)</t>
  </si>
  <si>
    <t>Расходи за бруто накнаде</t>
  </si>
  <si>
    <t>БУЏЕТСКИ РАСХОДИ</t>
  </si>
  <si>
    <t>ФИНАНСИРАЊЕ</t>
  </si>
  <si>
    <t>НЕТО ПРИМИЦИ ОД ФИНАНСИЈСКЕ ИМОВИНЕ</t>
  </si>
  <si>
    <t>Издаци за финансијску имовину</t>
  </si>
  <si>
    <t>Примици од финансијске имовине</t>
  </si>
  <si>
    <t>НЕТО ЗАДУЖИВАЊЕ</t>
  </si>
  <si>
    <t>Примици од задуживања</t>
  </si>
  <si>
    <t>920000</t>
  </si>
  <si>
    <t>Издаци за отплату дугова</t>
  </si>
  <si>
    <t>РАСПОДЈЕЛА СУФИЦИТА ИЗ РАНИЈЕГ ПЕРИОДА</t>
  </si>
  <si>
    <t>0</t>
  </si>
  <si>
    <t>Б. БУЏЕТСКИ РАСХОДИ</t>
  </si>
  <si>
    <t>А. БУЏЕТСКИ ПРИХОДИ</t>
  </si>
  <si>
    <t>В. БРУТО БУЏЕТСКИ СУФИЦИТ/ДЕФИЦИТ (А-Б)</t>
  </si>
  <si>
    <t>Примици за произв.сталну имовину</t>
  </si>
  <si>
    <t>Примици за непроизведену сталну имовину</t>
  </si>
  <si>
    <t>I Примици за нефинансијску имовиму</t>
  </si>
  <si>
    <t>II Издаци за нефинансијску имовину</t>
  </si>
  <si>
    <t>Г. НЕТО ИЗДАЦИ ЗА НЕФИНАНСИЈСКУ ИМОВИНУ (I-II)</t>
  </si>
  <si>
    <t>Д. БУЏЕТСКИ СУФИЦИТ/ДЕФИЦИТ (В+Г)</t>
  </si>
  <si>
    <t>610000</t>
  </si>
  <si>
    <t>Примици од краткорочног и дугорочног задуживања</t>
  </si>
  <si>
    <t>620000</t>
  </si>
  <si>
    <t>621000</t>
  </si>
  <si>
    <t>Ђ. НЕТО ФИНАНСИРАЊЕ (Е+Ж)</t>
  </si>
  <si>
    <t>Ј. РАЗЛИКА У ФИНАНСИРАЊУ (Д+Ђ)</t>
  </si>
  <si>
    <t xml:space="preserve">Трансфери </t>
  </si>
  <si>
    <t xml:space="preserve">Порески приходи </t>
  </si>
  <si>
    <t xml:space="preserve">Непорески приходи </t>
  </si>
  <si>
    <t>Ж. НЕТО ЗАДУЖИВАЊЕ (I-II)</t>
  </si>
  <si>
    <t>I Примици од краткорочног и дугорочног задуживања</t>
  </si>
  <si>
    <t>II Издаци за отплату дугова</t>
  </si>
  <si>
    <t>Е. НЕТО ПРИМИЦИ ОД ФИНАНСИЈСКЕ ИМОВИНЕ (I-II)</t>
  </si>
  <si>
    <t>I Примици од финансијске имовине</t>
  </si>
  <si>
    <t>II Издаци за финансијску имовину</t>
  </si>
  <si>
    <t>БУЏЕТ ОПШТИНЕ МРКОЊИЋ ГРАД ЗА 2014. ГОДИНУ-ОПШТИ ДИО</t>
  </si>
  <si>
    <t>БУЏЕТ ОПШТИНЕ МРКОЊИЋ ГРАД ЗА 2014. ГОДИНУ-БУЏЕТСКИ ПРИХОДИ И ПРИМИЦИ ЗА НЕФИНАНСИЈСКУ ИМОВИНУ</t>
  </si>
  <si>
    <t>БУЏЕТ ОПШТИНЕ МРКОЊИЋ ГРАД ЗА 2014. ГОДИНУ-БУЏЕТСКИ РАСХОДИ И ИЗДАЦИ ЗА НЕФИНАНСИЈСКУ ИМОВИНУ</t>
  </si>
  <si>
    <t>БУЏЕТ ОПШТИНЕ МРКОЊИЋ ГРАД ЗА 2014. ГОДИНУ-БУЏЕТСКИ РАСХОДИ И ИЗДАЦИ ЗА НЕФИНАНСИЈСКУ ИМОВИНУ-ОРГАНИЗАЦИОНА КЛАСИФИКАЦИЈА</t>
  </si>
  <si>
    <t>БУЏЕТ ОПШТИНЕ МРКОЊИЋ ГРАД ЗА 2014. ГОДИНУ-ФУНКЦИОНАЛНА КЛАСИФИКАЦИЈА РАСХОДА И НЕТО ИЗДАТАКА ЗА НЕФИНАНСИЈСКУ ИМОВИНУ</t>
  </si>
  <si>
    <t>БУЏЕТ ОПШТИНЕ МРКОЊИЋ ГРАД ЗА 2014. ГОДИНУ-ФИНАНСИРАЊЕ</t>
  </si>
  <si>
    <t>Издаци за отплату осталих дугова</t>
  </si>
  <si>
    <t>Израда ШПО за приватне шуме</t>
  </si>
  <si>
    <t>Градски трг-степенице</t>
  </si>
  <si>
    <t>УКУПНО</t>
  </si>
  <si>
    <t>УКУПНА БУЏЕТСКА ПОТРОШЊА (А+Б)</t>
  </si>
  <si>
    <t>Укупна буџетска потрошња</t>
  </si>
  <si>
    <t>Остали неквалификовани расходи</t>
  </si>
  <si>
    <t>Расходи за бруто накн.чл.комисија и радних група-избори</t>
  </si>
  <si>
    <t>Текући грантови вјерским организацијама</t>
  </si>
  <si>
    <t>Капитални грант-КСЦ</t>
  </si>
  <si>
    <t>Издаци за инвест.одрж.,реконстр. и адаптацију-путеви</t>
  </si>
  <si>
    <t>(6/5)*100</t>
  </si>
  <si>
    <t xml:space="preserve">Teући грантови </t>
  </si>
  <si>
    <t>Остали текући грантови</t>
  </si>
  <si>
    <t>Набавка лактофриза</t>
  </si>
  <si>
    <t>Ребаланс         2014</t>
  </si>
  <si>
    <t xml:space="preserve">provjeriti </t>
  </si>
  <si>
    <t xml:space="preserve">ŠPO prošao je veći iznos </t>
  </si>
  <si>
    <t>Putovanja 412600</t>
  </si>
  <si>
    <t>ostali nepomenuti rashodi veći zbog doprinosa solidarnosti 412900</t>
  </si>
  <si>
    <t>Извршење буџета           I-VIII 2014</t>
  </si>
  <si>
    <t>knjižen krov promjeniti rebalansom</t>
  </si>
  <si>
    <t xml:space="preserve">Kod Damira prenijeti sa 511100 na 511200 </t>
  </si>
  <si>
    <t>(6-4)</t>
  </si>
  <si>
    <t>5</t>
  </si>
  <si>
    <t>Расходи за услуге платног промета</t>
  </si>
  <si>
    <t>doprinos solidarnosti za 8mjeseci i za maj i iznos za radnike</t>
  </si>
  <si>
    <t>Издаци за инвест.одрж.,реконстр. и адаптацију-зграда ППБ</t>
  </si>
  <si>
    <t>по програму Агенција</t>
  </si>
  <si>
    <t>Расходи за бруто накн.чл.комисија и радних група-OИК</t>
  </si>
  <si>
    <t>Расходи по основу утрошка горива ОИК</t>
  </si>
  <si>
    <t>Расходи за режијски материјал ОИК</t>
  </si>
  <si>
    <t>Расходи за стручне услуге ОИК</t>
  </si>
  <si>
    <t>Навабка хладњаче</t>
  </si>
</sst>
</file>

<file path=xl/styles.xml><?xml version="1.0" encoding="utf-8"?>
<styleSheet xmlns="http://schemas.openxmlformats.org/spreadsheetml/2006/main">
  <numFmts count="3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-* #,##0\ _K_M_-;\-* #,##0\ _K_M_-;_-* &quot;-&quot;\ _K_M_-;_-@_-"/>
    <numFmt numFmtId="165" formatCode="_-* #,##0.00\ _K_M_-;\-* #,##0.00\ _K_M_-;_-* &quot;-&quot;??\ _K_M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0\ &quot;КМ&quot;;\-#,##0\ &quot;КМ&quot;"/>
    <numFmt numFmtId="175" formatCode="#,##0\ &quot;КМ&quot;;[Red]\-#,##0\ &quot;КМ&quot;"/>
    <numFmt numFmtId="176" formatCode="#,##0.00\ &quot;КМ&quot;;\-#,##0.00\ &quot;КМ&quot;"/>
    <numFmt numFmtId="177" formatCode="#,##0.00\ &quot;КМ&quot;;[Red]\-#,##0.00\ &quot;КМ&quot;"/>
    <numFmt numFmtId="178" formatCode="_-* #,##0\ &quot;КМ&quot;_-;\-* #,##0\ &quot;КМ&quot;_-;_-* &quot;-&quot;\ &quot;КМ&quot;_-;_-@_-"/>
    <numFmt numFmtId="179" formatCode="_-* #,##0\ _К_М_-;\-* #,##0\ _К_М_-;_-* &quot;-&quot;\ _К_М_-;_-@_-"/>
    <numFmt numFmtId="180" formatCode="_-* #,##0.00\ &quot;КМ&quot;_-;\-* #,##0.00\ &quot;КМ&quot;_-;_-* &quot;-&quot;??\ &quot;КМ&quot;_-;_-@_-"/>
    <numFmt numFmtId="181" formatCode="_-* #,##0.00\ _К_М_-;\-* #,##0.00\ _К_М_-;_-* &quot;-&quot;??\ _К_М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"/>
  </numFmts>
  <fonts count="56">
    <font>
      <sz val="10"/>
      <name val="Arial"/>
      <family val="0"/>
    </font>
    <font>
      <b/>
      <sz val="18"/>
      <name val="Times New Roman"/>
      <family val="1"/>
    </font>
    <font>
      <sz val="18"/>
      <name val="Times New Roman"/>
      <family val="1"/>
    </font>
    <font>
      <b/>
      <sz val="10"/>
      <name val="Arial"/>
      <family val="2"/>
    </font>
    <font>
      <sz val="18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6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7"/>
      <name val="Times New Roman"/>
      <family val="1"/>
    </font>
    <font>
      <b/>
      <sz val="14"/>
      <name val="Arial"/>
      <family val="2"/>
    </font>
    <font>
      <sz val="20"/>
      <name val="Arial"/>
      <family val="2"/>
    </font>
    <font>
      <i/>
      <sz val="18"/>
      <name val="Times New Roman"/>
      <family val="1"/>
    </font>
    <font>
      <b/>
      <i/>
      <sz val="14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8"/>
      <color indexed="10"/>
      <name val="Times New Roman"/>
      <family val="1"/>
    </font>
    <font>
      <i/>
      <sz val="18"/>
      <color indexed="10"/>
      <name val="Times New Roman"/>
      <family val="1"/>
    </font>
    <font>
      <b/>
      <i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9" fontId="1" fillId="0" borderId="13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1" fontId="1" fillId="0" borderId="12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49" fontId="1" fillId="0" borderId="15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left"/>
    </xf>
    <xf numFmtId="0" fontId="3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1" fillId="0" borderId="17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1" fillId="0" borderId="18" xfId="0" applyFont="1" applyFill="1" applyBorder="1" applyAlignment="1">
      <alignment horizontal="right" vertical="center"/>
    </xf>
    <xf numFmtId="0" fontId="1" fillId="0" borderId="21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/>
    </xf>
    <xf numFmtId="49" fontId="1" fillId="0" borderId="23" xfId="0" applyNumberFormat="1" applyFont="1" applyFill="1" applyBorder="1" applyAlignment="1">
      <alignment horizontal="right"/>
    </xf>
    <xf numFmtId="49" fontId="1" fillId="0" borderId="15" xfId="0" applyNumberFormat="1" applyFont="1" applyFill="1" applyBorder="1" applyAlignment="1">
      <alignment horizontal="left"/>
    </xf>
    <xf numFmtId="49" fontId="2" fillId="0" borderId="15" xfId="0" applyNumberFormat="1" applyFont="1" applyFill="1" applyBorder="1" applyAlignment="1">
      <alignment horizontal="left"/>
    </xf>
    <xf numFmtId="49" fontId="2" fillId="0" borderId="24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/>
    </xf>
    <xf numFmtId="0" fontId="0" fillId="0" borderId="26" xfId="0" applyFill="1" applyBorder="1" applyAlignment="1">
      <alignment/>
    </xf>
    <xf numFmtId="0" fontId="1" fillId="0" borderId="15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49" fontId="1" fillId="0" borderId="23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49" fontId="2" fillId="0" borderId="12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2" fillId="0" borderId="23" xfId="0" applyNumberFormat="1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3" fontId="1" fillId="0" borderId="28" xfId="0" applyNumberFormat="1" applyFont="1" applyFill="1" applyBorder="1" applyAlignment="1">
      <alignment horizontal="left"/>
    </xf>
    <xf numFmtId="3" fontId="1" fillId="0" borderId="12" xfId="0" applyNumberFormat="1" applyFont="1" applyFill="1" applyBorder="1" applyAlignment="1">
      <alignment horizontal="left"/>
    </xf>
    <xf numFmtId="49" fontId="1" fillId="0" borderId="29" xfId="0" applyNumberFormat="1" applyFont="1" applyFill="1" applyBorder="1" applyAlignment="1">
      <alignment/>
    </xf>
    <xf numFmtId="0" fontId="1" fillId="0" borderId="28" xfId="0" applyFont="1" applyFill="1" applyBorder="1" applyAlignment="1">
      <alignment/>
    </xf>
    <xf numFmtId="49" fontId="1" fillId="0" borderId="30" xfId="0" applyNumberFormat="1" applyFont="1" applyFill="1" applyBorder="1" applyAlignment="1">
      <alignment/>
    </xf>
    <xf numFmtId="0" fontId="1" fillId="0" borderId="31" xfId="0" applyFont="1" applyFill="1" applyBorder="1" applyAlignment="1">
      <alignment/>
    </xf>
    <xf numFmtId="3" fontId="1" fillId="0" borderId="3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33" xfId="0" applyNumberFormat="1" applyFont="1" applyFill="1" applyBorder="1" applyAlignment="1">
      <alignment horizontal="right"/>
    </xf>
    <xf numFmtId="3" fontId="2" fillId="0" borderId="33" xfId="0" applyNumberFormat="1" applyFont="1" applyFill="1" applyBorder="1" applyAlignment="1">
      <alignment horizontal="right"/>
    </xf>
    <xf numFmtId="3" fontId="1" fillId="0" borderId="34" xfId="0" applyNumberFormat="1" applyFont="1" applyFill="1" applyBorder="1" applyAlignment="1">
      <alignment horizontal="right"/>
    </xf>
    <xf numFmtId="3" fontId="1" fillId="0" borderId="35" xfId="0" applyNumberFormat="1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center"/>
    </xf>
    <xf numFmtId="3" fontId="1" fillId="0" borderId="34" xfId="0" applyNumberFormat="1" applyFont="1" applyFill="1" applyBorder="1" applyAlignment="1">
      <alignment horizontal="center"/>
    </xf>
    <xf numFmtId="3" fontId="1" fillId="0" borderId="36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/>
    </xf>
    <xf numFmtId="0" fontId="1" fillId="0" borderId="37" xfId="0" applyFont="1" applyFill="1" applyBorder="1" applyAlignment="1">
      <alignment horizontal="left"/>
    </xf>
    <xf numFmtId="0" fontId="1" fillId="0" borderId="20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1" fillId="0" borderId="4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left"/>
    </xf>
    <xf numFmtId="0" fontId="1" fillId="0" borderId="41" xfId="0" applyFont="1" applyFill="1" applyBorder="1" applyAlignment="1">
      <alignment horizontal="right"/>
    </xf>
    <xf numFmtId="0" fontId="1" fillId="0" borderId="42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" fillId="0" borderId="42" xfId="0" applyFont="1" applyFill="1" applyBorder="1" applyAlignment="1">
      <alignment horizontal="right" vertical="center"/>
    </xf>
    <xf numFmtId="0" fontId="1" fillId="0" borderId="43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42" xfId="0" applyFont="1" applyFill="1" applyBorder="1" applyAlignment="1">
      <alignment horizontal="left"/>
    </xf>
    <xf numFmtId="3" fontId="1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/>
    </xf>
    <xf numFmtId="49" fontId="2" fillId="0" borderId="15" xfId="0" applyNumberFormat="1" applyFont="1" applyFill="1" applyBorder="1" applyAlignment="1">
      <alignment horizontal="left"/>
    </xf>
    <xf numFmtId="3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left"/>
    </xf>
    <xf numFmtId="3" fontId="2" fillId="0" borderId="33" xfId="0" applyNumberFormat="1" applyFont="1" applyFill="1" applyBorder="1" applyAlignment="1">
      <alignment horizontal="right"/>
    </xf>
    <xf numFmtId="3" fontId="1" fillId="0" borderId="33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" fontId="1" fillId="0" borderId="0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3" fontId="7" fillId="0" borderId="11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0" fontId="1" fillId="0" borderId="11" xfId="0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1" fillId="0" borderId="20" xfId="0" applyFont="1" applyFill="1" applyBorder="1" applyAlignment="1">
      <alignment/>
    </xf>
    <xf numFmtId="49" fontId="2" fillId="0" borderId="15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49" fontId="2" fillId="0" borderId="42" xfId="0" applyNumberFormat="1" applyFont="1" applyFill="1" applyBorder="1" applyAlignment="1">
      <alignment/>
    </xf>
    <xf numFmtId="0" fontId="1" fillId="0" borderId="42" xfId="0" applyFont="1" applyFill="1" applyBorder="1" applyAlignment="1">
      <alignment/>
    </xf>
    <xf numFmtId="49" fontId="2" fillId="0" borderId="23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left"/>
    </xf>
    <xf numFmtId="49" fontId="2" fillId="0" borderId="15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0" borderId="44" xfId="0" applyNumberFormat="1" applyFont="1" applyFill="1" applyBorder="1" applyAlignment="1">
      <alignment horizontal="center"/>
    </xf>
    <xf numFmtId="3" fontId="1" fillId="0" borderId="45" xfId="0" applyNumberFormat="1" applyFont="1" applyFill="1" applyBorder="1" applyAlignment="1">
      <alignment horizontal="left"/>
    </xf>
    <xf numFmtId="3" fontId="1" fillId="0" borderId="45" xfId="0" applyNumberFormat="1" applyFont="1" applyFill="1" applyBorder="1" applyAlignment="1">
      <alignment horizontal="right"/>
    </xf>
    <xf numFmtId="3" fontId="1" fillId="0" borderId="46" xfId="0" applyNumberFormat="1" applyFont="1" applyFill="1" applyBorder="1" applyAlignment="1">
      <alignment horizontal="right"/>
    </xf>
    <xf numFmtId="0" fontId="1" fillId="0" borderId="47" xfId="0" applyFont="1" applyFill="1" applyBorder="1" applyAlignment="1">
      <alignment/>
    </xf>
    <xf numFmtId="0" fontId="1" fillId="0" borderId="29" xfId="0" applyFont="1" applyFill="1" applyBorder="1" applyAlignment="1">
      <alignment horizontal="left"/>
    </xf>
    <xf numFmtId="49" fontId="2" fillId="0" borderId="25" xfId="0" applyNumberFormat="1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3" fontId="2" fillId="0" borderId="45" xfId="0" applyNumberFormat="1" applyFont="1" applyFill="1" applyBorder="1" applyAlignment="1">
      <alignment horizontal="left"/>
    </xf>
    <xf numFmtId="3" fontId="2" fillId="0" borderId="26" xfId="0" applyNumberFormat="1" applyFont="1" applyFill="1" applyBorder="1" applyAlignment="1">
      <alignment horizontal="left"/>
    </xf>
    <xf numFmtId="3" fontId="2" fillId="32" borderId="14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" fillId="32" borderId="12" xfId="0" applyFont="1" applyFill="1" applyBorder="1" applyAlignment="1">
      <alignment horizontal="center"/>
    </xf>
    <xf numFmtId="3" fontId="1" fillId="32" borderId="41" xfId="0" applyNumberFormat="1" applyFont="1" applyFill="1" applyBorder="1" applyAlignment="1">
      <alignment horizontal="right"/>
    </xf>
    <xf numFmtId="3" fontId="1" fillId="32" borderId="11" xfId="0" applyNumberFormat="1" applyFont="1" applyFill="1" applyBorder="1" applyAlignment="1">
      <alignment horizontal="right"/>
    </xf>
    <xf numFmtId="3" fontId="2" fillId="32" borderId="11" xfId="0" applyNumberFormat="1" applyFont="1" applyFill="1" applyBorder="1" applyAlignment="1">
      <alignment/>
    </xf>
    <xf numFmtId="3" fontId="1" fillId="32" borderId="11" xfId="0" applyNumberFormat="1" applyFont="1" applyFill="1" applyBorder="1" applyAlignment="1">
      <alignment/>
    </xf>
    <xf numFmtId="3" fontId="1" fillId="32" borderId="11" xfId="0" applyNumberFormat="1" applyFont="1" applyFill="1" applyBorder="1" applyAlignment="1">
      <alignment/>
    </xf>
    <xf numFmtId="3" fontId="2" fillId="32" borderId="11" xfId="0" applyNumberFormat="1" applyFont="1" applyFill="1" applyBorder="1" applyAlignment="1">
      <alignment horizontal="right"/>
    </xf>
    <xf numFmtId="3" fontId="1" fillId="32" borderId="11" xfId="0" applyNumberFormat="1" applyFont="1" applyFill="1" applyBorder="1" applyAlignment="1">
      <alignment horizontal="right"/>
    </xf>
    <xf numFmtId="3" fontId="2" fillId="32" borderId="11" xfId="0" applyNumberFormat="1" applyFont="1" applyFill="1" applyBorder="1" applyAlignment="1">
      <alignment/>
    </xf>
    <xf numFmtId="3" fontId="2" fillId="32" borderId="11" xfId="0" applyNumberFormat="1" applyFont="1" applyFill="1" applyBorder="1" applyAlignment="1">
      <alignment horizontal="right"/>
    </xf>
    <xf numFmtId="3" fontId="11" fillId="32" borderId="11" xfId="0" applyNumberFormat="1" applyFont="1" applyFill="1" applyBorder="1" applyAlignment="1">
      <alignment/>
    </xf>
    <xf numFmtId="3" fontId="1" fillId="32" borderId="17" xfId="0" applyNumberFormat="1" applyFont="1" applyFill="1" applyBorder="1" applyAlignment="1">
      <alignment horizontal="right"/>
    </xf>
    <xf numFmtId="3" fontId="1" fillId="32" borderId="42" xfId="0" applyNumberFormat="1" applyFont="1" applyFill="1" applyBorder="1" applyAlignment="1">
      <alignment/>
    </xf>
    <xf numFmtId="3" fontId="2" fillId="32" borderId="18" xfId="0" applyNumberFormat="1" applyFont="1" applyFill="1" applyBorder="1" applyAlignment="1">
      <alignment/>
    </xf>
    <xf numFmtId="3" fontId="1" fillId="32" borderId="18" xfId="0" applyNumberFormat="1" applyFont="1" applyFill="1" applyBorder="1" applyAlignment="1">
      <alignment/>
    </xf>
    <xf numFmtId="3" fontId="2" fillId="32" borderId="19" xfId="0" applyNumberFormat="1" applyFont="1" applyFill="1" applyBorder="1" applyAlignment="1">
      <alignment/>
    </xf>
    <xf numFmtId="3" fontId="1" fillId="32" borderId="17" xfId="0" applyNumberFormat="1" applyFont="1" applyFill="1" applyBorder="1" applyAlignment="1">
      <alignment/>
    </xf>
    <xf numFmtId="3" fontId="2" fillId="32" borderId="17" xfId="0" applyNumberFormat="1" applyFont="1" applyFill="1" applyBorder="1" applyAlignment="1">
      <alignment/>
    </xf>
    <xf numFmtId="3" fontId="1" fillId="32" borderId="12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3" fontId="1" fillId="32" borderId="48" xfId="0" applyNumberFormat="1" applyFont="1" applyFill="1" applyBorder="1" applyAlignment="1">
      <alignment horizontal="right"/>
    </xf>
    <xf numFmtId="3" fontId="1" fillId="32" borderId="12" xfId="0" applyNumberFormat="1" applyFont="1" applyFill="1" applyBorder="1" applyAlignment="1">
      <alignment horizontal="right"/>
    </xf>
    <xf numFmtId="3" fontId="1" fillId="32" borderId="0" xfId="0" applyNumberFormat="1" applyFont="1" applyFill="1" applyBorder="1" applyAlignment="1">
      <alignment horizontal="right"/>
    </xf>
    <xf numFmtId="3" fontId="1" fillId="32" borderId="13" xfId="0" applyNumberFormat="1" applyFont="1" applyFill="1" applyBorder="1" applyAlignment="1">
      <alignment horizontal="center" vertical="center"/>
    </xf>
    <xf numFmtId="3" fontId="7" fillId="32" borderId="11" xfId="0" applyNumberFormat="1" applyFont="1" applyFill="1" applyBorder="1" applyAlignment="1">
      <alignment/>
    </xf>
    <xf numFmtId="49" fontId="1" fillId="32" borderId="0" xfId="0" applyNumberFormat="1" applyFont="1" applyFill="1" applyBorder="1" applyAlignment="1">
      <alignment horizontal="center" vertical="center" wrapText="1"/>
    </xf>
    <xf numFmtId="49" fontId="1" fillId="32" borderId="13" xfId="0" applyNumberFormat="1" applyFont="1" applyFill="1" applyBorder="1" applyAlignment="1">
      <alignment horizontal="center"/>
    </xf>
    <xf numFmtId="3" fontId="1" fillId="32" borderId="26" xfId="0" applyNumberFormat="1" applyFont="1" applyFill="1" applyBorder="1" applyAlignment="1">
      <alignment horizontal="center"/>
    </xf>
    <xf numFmtId="1" fontId="1" fillId="32" borderId="11" xfId="0" applyNumberFormat="1" applyFont="1" applyFill="1" applyBorder="1" applyAlignment="1">
      <alignment/>
    </xf>
    <xf numFmtId="3" fontId="1" fillId="32" borderId="12" xfId="0" applyNumberFormat="1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3" fontId="1" fillId="32" borderId="10" xfId="0" applyNumberFormat="1" applyFont="1" applyFill="1" applyBorder="1" applyAlignment="1">
      <alignment/>
    </xf>
    <xf numFmtId="3" fontId="2" fillId="32" borderId="10" xfId="0" applyNumberFormat="1" applyFont="1" applyFill="1" applyBorder="1" applyAlignment="1">
      <alignment/>
    </xf>
    <xf numFmtId="3" fontId="2" fillId="32" borderId="14" xfId="0" applyNumberFormat="1" applyFont="1" applyFill="1" applyBorder="1" applyAlignment="1">
      <alignment/>
    </xf>
    <xf numFmtId="1" fontId="1" fillId="32" borderId="12" xfId="0" applyNumberFormat="1" applyFont="1" applyFill="1" applyBorder="1" applyAlignment="1">
      <alignment/>
    </xf>
    <xf numFmtId="3" fontId="2" fillId="32" borderId="12" xfId="0" applyNumberFormat="1" applyFont="1" applyFill="1" applyBorder="1" applyAlignment="1">
      <alignment/>
    </xf>
    <xf numFmtId="3" fontId="1" fillId="32" borderId="49" xfId="0" applyNumberFormat="1" applyFont="1" applyFill="1" applyBorder="1" applyAlignment="1">
      <alignment/>
    </xf>
    <xf numFmtId="3" fontId="2" fillId="32" borderId="11" xfId="0" applyNumberFormat="1" applyFont="1" applyFill="1" applyBorder="1" applyAlignment="1" quotePrefix="1">
      <alignment/>
    </xf>
    <xf numFmtId="3" fontId="2" fillId="32" borderId="14" xfId="0" applyNumberFormat="1" applyFont="1" applyFill="1" applyBorder="1" applyAlignment="1" quotePrefix="1">
      <alignment/>
    </xf>
    <xf numFmtId="3" fontId="2" fillId="32" borderId="45" xfId="0" applyNumberFormat="1" applyFont="1" applyFill="1" applyBorder="1" applyAlignment="1">
      <alignment/>
    </xf>
    <xf numFmtId="3" fontId="4" fillId="32" borderId="12" xfId="0" applyNumberFormat="1" applyFont="1" applyFill="1" applyBorder="1" applyAlignment="1">
      <alignment/>
    </xf>
    <xf numFmtId="3" fontId="2" fillId="32" borderId="10" xfId="0" applyNumberFormat="1" applyFont="1" applyFill="1" applyBorder="1" applyAlignment="1">
      <alignment/>
    </xf>
    <xf numFmtId="3" fontId="1" fillId="32" borderId="45" xfId="0" applyNumberFormat="1" applyFont="1" applyFill="1" applyBorder="1" applyAlignment="1">
      <alignment/>
    </xf>
    <xf numFmtId="3" fontId="2" fillId="32" borderId="26" xfId="0" applyNumberFormat="1" applyFont="1" applyFill="1" applyBorder="1" applyAlignment="1">
      <alignment/>
    </xf>
    <xf numFmtId="3" fontId="2" fillId="32" borderId="45" xfId="0" applyNumberFormat="1" applyFont="1" applyFill="1" applyBorder="1" applyAlignment="1">
      <alignment/>
    </xf>
    <xf numFmtId="3" fontId="1" fillId="32" borderId="28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 wrapText="1"/>
    </xf>
    <xf numFmtId="3" fontId="13" fillId="0" borderId="0" xfId="0" applyNumberFormat="1" applyFont="1" applyAlignment="1">
      <alignment/>
    </xf>
    <xf numFmtId="49" fontId="1" fillId="0" borderId="24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left"/>
    </xf>
    <xf numFmtId="3" fontId="1" fillId="32" borderId="14" xfId="0" applyNumberFormat="1" applyFont="1" applyFill="1" applyBorder="1" applyAlignment="1">
      <alignment/>
    </xf>
    <xf numFmtId="49" fontId="1" fillId="0" borderId="15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3" fontId="18" fillId="0" borderId="0" xfId="0" applyNumberFormat="1" applyFont="1" applyAlignment="1">
      <alignment/>
    </xf>
    <xf numFmtId="0" fontId="18" fillId="0" borderId="0" xfId="0" applyFont="1" applyAlignment="1">
      <alignment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2" fillId="0" borderId="14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left" vertical="center" wrapText="1"/>
    </xf>
    <xf numFmtId="49" fontId="1" fillId="32" borderId="45" xfId="0" applyNumberFormat="1" applyFont="1" applyFill="1" applyBorder="1" applyAlignment="1">
      <alignment horizontal="right" vertical="center" wrapText="1"/>
    </xf>
    <xf numFmtId="0" fontId="1" fillId="0" borderId="45" xfId="0" applyFont="1" applyFill="1" applyBorder="1" applyAlignment="1">
      <alignment horizontal="right" wrapText="1"/>
    </xf>
    <xf numFmtId="0" fontId="1" fillId="0" borderId="46" xfId="0" applyFont="1" applyFill="1" applyBorder="1" applyAlignment="1">
      <alignment horizontal="right" wrapText="1"/>
    </xf>
    <xf numFmtId="3" fontId="2" fillId="0" borderId="50" xfId="0" applyNumberFormat="1" applyFont="1" applyFill="1" applyBorder="1" applyAlignment="1">
      <alignment horizontal="right"/>
    </xf>
    <xf numFmtId="3" fontId="11" fillId="0" borderId="33" xfId="0" applyNumberFormat="1" applyFont="1" applyBorder="1" applyAlignment="1">
      <alignment/>
    </xf>
    <xf numFmtId="49" fontId="2" fillId="0" borderId="44" xfId="0" applyNumberFormat="1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1" fillId="0" borderId="45" xfId="0" applyFont="1" applyFill="1" applyBorder="1" applyAlignment="1">
      <alignment horizontal="left"/>
    </xf>
    <xf numFmtId="3" fontId="1" fillId="32" borderId="45" xfId="0" applyNumberFormat="1" applyFont="1" applyFill="1" applyBorder="1" applyAlignment="1">
      <alignment/>
    </xf>
    <xf numFmtId="3" fontId="1" fillId="0" borderId="45" xfId="0" applyNumberFormat="1" applyFont="1" applyFill="1" applyBorder="1" applyAlignment="1">
      <alignment/>
    </xf>
    <xf numFmtId="3" fontId="1" fillId="0" borderId="46" xfId="0" applyNumberFormat="1" applyFont="1" applyFill="1" applyBorder="1" applyAlignment="1">
      <alignment horizontal="right"/>
    </xf>
    <xf numFmtId="3" fontId="1" fillId="0" borderId="51" xfId="0" applyNumberFormat="1" applyFont="1" applyFill="1" applyBorder="1" applyAlignment="1">
      <alignment horizontal="right"/>
    </xf>
    <xf numFmtId="3" fontId="1" fillId="0" borderId="52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/>
    </xf>
    <xf numFmtId="3" fontId="1" fillId="0" borderId="50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/>
    </xf>
    <xf numFmtId="3" fontId="1" fillId="0" borderId="53" xfId="0" applyNumberFormat="1" applyFont="1" applyFill="1" applyBorder="1" applyAlignment="1">
      <alignment/>
    </xf>
    <xf numFmtId="3" fontId="2" fillId="32" borderId="18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1" fillId="32" borderId="12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/>
    </xf>
    <xf numFmtId="49" fontId="1" fillId="0" borderId="18" xfId="0" applyNumberFormat="1" applyFont="1" applyFill="1" applyBorder="1" applyAlignment="1">
      <alignment horizontal="left"/>
    </xf>
    <xf numFmtId="49" fontId="2" fillId="0" borderId="18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/>
    </xf>
    <xf numFmtId="49" fontId="2" fillId="0" borderId="18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/>
    </xf>
    <xf numFmtId="3" fontId="1" fillId="0" borderId="20" xfId="0" applyNumberFormat="1" applyFont="1" applyFill="1" applyBorder="1" applyAlignment="1">
      <alignment horizontal="left"/>
    </xf>
    <xf numFmtId="3" fontId="2" fillId="0" borderId="20" xfId="0" applyNumberFormat="1" applyFont="1" applyFill="1" applyBorder="1" applyAlignment="1">
      <alignment horizontal="left"/>
    </xf>
    <xf numFmtId="3" fontId="1" fillId="0" borderId="20" xfId="0" applyNumberFormat="1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0" fontId="1" fillId="32" borderId="22" xfId="0" applyFont="1" applyFill="1" applyBorder="1" applyAlignment="1">
      <alignment horizontal="center"/>
    </xf>
    <xf numFmtId="3" fontId="1" fillId="32" borderId="22" xfId="0" applyNumberFormat="1" applyFont="1" applyFill="1" applyBorder="1" applyAlignment="1">
      <alignment horizontal="right" vertical="center"/>
    </xf>
    <xf numFmtId="3" fontId="1" fillId="0" borderId="18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1" fillId="0" borderId="42" xfId="0" applyNumberFormat="1" applyFont="1" applyFill="1" applyBorder="1" applyAlignment="1">
      <alignment horizontal="right"/>
    </xf>
    <xf numFmtId="3" fontId="2" fillId="0" borderId="42" xfId="0" applyNumberFormat="1" applyFont="1" applyFill="1" applyBorder="1" applyAlignment="1">
      <alignment horizontal="right"/>
    </xf>
    <xf numFmtId="3" fontId="2" fillId="0" borderId="43" xfId="0" applyNumberFormat="1" applyFont="1" applyFill="1" applyBorder="1" applyAlignment="1">
      <alignment horizontal="right"/>
    </xf>
    <xf numFmtId="3" fontId="2" fillId="0" borderId="52" xfId="0" applyNumberFormat="1" applyFont="1" applyFill="1" applyBorder="1" applyAlignment="1">
      <alignment horizontal="right"/>
    </xf>
    <xf numFmtId="3" fontId="2" fillId="0" borderId="26" xfId="0" applyNumberFormat="1" applyFont="1" applyFill="1" applyBorder="1" applyAlignment="1">
      <alignment/>
    </xf>
    <xf numFmtId="3" fontId="2" fillId="0" borderId="54" xfId="0" applyNumberFormat="1" applyFont="1" applyFill="1" applyBorder="1" applyAlignment="1">
      <alignment horizontal="right"/>
    </xf>
    <xf numFmtId="0" fontId="1" fillId="0" borderId="51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55" xfId="0" applyNumberFormat="1" applyFont="1" applyFill="1" applyBorder="1" applyAlignment="1">
      <alignment horizontal="center" vertical="center"/>
    </xf>
    <xf numFmtId="3" fontId="19" fillId="32" borderId="26" xfId="0" applyNumberFormat="1" applyFont="1" applyFill="1" applyBorder="1" applyAlignment="1">
      <alignment horizontal="center"/>
    </xf>
    <xf numFmtId="3" fontId="19" fillId="32" borderId="11" xfId="0" applyNumberFormat="1" applyFont="1" applyFill="1" applyBorder="1" applyAlignment="1">
      <alignment/>
    </xf>
    <xf numFmtId="3" fontId="19" fillId="32" borderId="12" xfId="0" applyNumberFormat="1" applyFont="1" applyFill="1" applyBorder="1" applyAlignment="1">
      <alignment/>
    </xf>
    <xf numFmtId="3" fontId="4" fillId="32" borderId="12" xfId="0" applyNumberFormat="1" applyFont="1" applyFill="1" applyBorder="1" applyAlignment="1">
      <alignment/>
    </xf>
    <xf numFmtId="1" fontId="19" fillId="32" borderId="12" xfId="0" applyNumberFormat="1" applyFont="1" applyFill="1" applyBorder="1" applyAlignment="1">
      <alignment/>
    </xf>
    <xf numFmtId="3" fontId="19" fillId="32" borderId="0" xfId="0" applyNumberFormat="1" applyFont="1" applyFill="1" applyBorder="1" applyAlignment="1">
      <alignment/>
    </xf>
    <xf numFmtId="3" fontId="1" fillId="32" borderId="14" xfId="0" applyNumberFormat="1" applyFont="1" applyFill="1" applyBorder="1" applyAlignment="1">
      <alignment/>
    </xf>
    <xf numFmtId="3" fontId="20" fillId="32" borderId="11" xfId="0" applyNumberFormat="1" applyFont="1" applyFill="1" applyBorder="1" applyAlignment="1">
      <alignment/>
    </xf>
    <xf numFmtId="3" fontId="20" fillId="32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15" fillId="0" borderId="33" xfId="0" applyNumberFormat="1" applyFont="1" applyFill="1" applyBorder="1" applyAlignment="1">
      <alignment horizontal="right"/>
    </xf>
    <xf numFmtId="3" fontId="21" fillId="0" borderId="0" xfId="0" applyNumberFormat="1" applyFont="1" applyAlignment="1">
      <alignment/>
    </xf>
    <xf numFmtId="3" fontId="15" fillId="32" borderId="11" xfId="0" applyNumberFormat="1" applyFont="1" applyFill="1" applyBorder="1" applyAlignment="1">
      <alignment/>
    </xf>
    <xf numFmtId="3" fontId="15" fillId="32" borderId="11" xfId="0" applyNumberFormat="1" applyFont="1" applyFill="1" applyBorder="1" applyAlignment="1">
      <alignment/>
    </xf>
    <xf numFmtId="3" fontId="16" fillId="0" borderId="0" xfId="0" applyNumberFormat="1" applyFont="1" applyAlignment="1">
      <alignment/>
    </xf>
    <xf numFmtId="3" fontId="20" fillId="0" borderId="11" xfId="0" applyNumberFormat="1" applyFont="1" applyFill="1" applyBorder="1" applyAlignment="1">
      <alignment/>
    </xf>
    <xf numFmtId="3" fontId="20" fillId="0" borderId="33" xfId="0" applyNumberFormat="1" applyFont="1" applyFill="1" applyBorder="1" applyAlignment="1">
      <alignment horizontal="right"/>
    </xf>
    <xf numFmtId="3" fontId="15" fillId="32" borderId="11" xfId="0" applyNumberFormat="1" applyFont="1" applyFill="1" applyBorder="1" applyAlignment="1" quotePrefix="1">
      <alignment/>
    </xf>
    <xf numFmtId="3" fontId="20" fillId="32" borderId="11" xfId="0" applyNumberFormat="1" applyFont="1" applyFill="1" applyBorder="1" applyAlignment="1" quotePrefix="1">
      <alignment/>
    </xf>
    <xf numFmtId="3" fontId="15" fillId="0" borderId="11" xfId="0" applyNumberFormat="1" applyFont="1" applyFill="1" applyBorder="1" applyAlignment="1">
      <alignment/>
    </xf>
    <xf numFmtId="3" fontId="19" fillId="32" borderId="10" xfId="0" applyNumberFormat="1" applyFont="1" applyFill="1" applyBorder="1" applyAlignment="1">
      <alignment/>
    </xf>
    <xf numFmtId="3" fontId="4" fillId="32" borderId="10" xfId="0" applyNumberFormat="1" applyFont="1" applyFill="1" applyBorder="1" applyAlignment="1">
      <alignment/>
    </xf>
    <xf numFmtId="3" fontId="4" fillId="32" borderId="11" xfId="0" applyNumberFormat="1" applyFont="1" applyFill="1" applyBorder="1" applyAlignment="1">
      <alignment/>
    </xf>
    <xf numFmtId="3" fontId="4" fillId="32" borderId="14" xfId="0" applyNumberFormat="1" applyFont="1" applyFill="1" applyBorder="1" applyAlignment="1">
      <alignment/>
    </xf>
    <xf numFmtId="4" fontId="11" fillId="0" borderId="0" xfId="0" applyNumberFormat="1" applyFont="1" applyAlignment="1">
      <alignment/>
    </xf>
    <xf numFmtId="3" fontId="2" fillId="0" borderId="51" xfId="0" applyNumberFormat="1" applyFont="1" applyFill="1" applyBorder="1" applyAlignment="1">
      <alignment horizontal="right"/>
    </xf>
    <xf numFmtId="3" fontId="1" fillId="0" borderId="20" xfId="0" applyNumberFormat="1" applyFont="1" applyFill="1" applyBorder="1" applyAlignment="1">
      <alignment/>
    </xf>
    <xf numFmtId="3" fontId="1" fillId="32" borderId="34" xfId="0" applyNumberFormat="1" applyFont="1" applyFill="1" applyBorder="1" applyAlignment="1">
      <alignment/>
    </xf>
    <xf numFmtId="3" fontId="1" fillId="32" borderId="53" xfId="0" applyNumberFormat="1" applyFont="1" applyFill="1" applyBorder="1" applyAlignment="1">
      <alignment/>
    </xf>
    <xf numFmtId="3" fontId="2" fillId="32" borderId="11" xfId="0" applyNumberFormat="1" applyFont="1" applyFill="1" applyBorder="1" applyAlignment="1" quotePrefix="1">
      <alignment/>
    </xf>
    <xf numFmtId="49" fontId="2" fillId="0" borderId="24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left"/>
    </xf>
    <xf numFmtId="49" fontId="1" fillId="0" borderId="30" xfId="0" applyNumberFormat="1" applyFont="1" applyFill="1" applyBorder="1" applyAlignment="1">
      <alignment horizontal="center"/>
    </xf>
    <xf numFmtId="3" fontId="1" fillId="0" borderId="56" xfId="0" applyNumberFormat="1" applyFont="1" applyFill="1" applyBorder="1" applyAlignment="1">
      <alignment horizontal="left"/>
    </xf>
    <xf numFmtId="3" fontId="1" fillId="32" borderId="56" xfId="0" applyNumberFormat="1" applyFont="1" applyFill="1" applyBorder="1" applyAlignment="1">
      <alignment/>
    </xf>
    <xf numFmtId="0" fontId="2" fillId="0" borderId="57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1" fillId="0" borderId="58" xfId="0" applyFont="1" applyFill="1" applyBorder="1" applyAlignment="1">
      <alignment/>
    </xf>
    <xf numFmtId="3" fontId="1" fillId="32" borderId="59" xfId="0" applyNumberFormat="1" applyFont="1" applyFill="1" applyBorder="1" applyAlignment="1">
      <alignment horizontal="right"/>
    </xf>
    <xf numFmtId="3" fontId="1" fillId="0" borderId="26" xfId="0" applyNumberFormat="1" applyFont="1" applyFill="1" applyBorder="1" applyAlignment="1">
      <alignment/>
    </xf>
    <xf numFmtId="3" fontId="1" fillId="0" borderId="54" xfId="0" applyNumberFormat="1" applyFont="1" applyFill="1" applyBorder="1" applyAlignment="1">
      <alignment horizontal="right"/>
    </xf>
    <xf numFmtId="3" fontId="11" fillId="32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2" fillId="0" borderId="60" xfId="0" applyNumberFormat="1" applyFont="1" applyFill="1" applyBorder="1" applyAlignment="1">
      <alignment horizontal="right"/>
    </xf>
    <xf numFmtId="3" fontId="1" fillId="32" borderId="3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49" fontId="2" fillId="0" borderId="49" xfId="0" applyNumberFormat="1" applyFont="1" applyFill="1" applyBorder="1" applyAlignment="1">
      <alignment horizontal="left"/>
    </xf>
    <xf numFmtId="0" fontId="1" fillId="0" borderId="6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9" fontId="1" fillId="0" borderId="59" xfId="0" applyNumberFormat="1" applyFont="1" applyFill="1" applyBorder="1" applyAlignment="1">
      <alignment horizontal="center" vertical="center" wrapText="1"/>
    </xf>
    <xf numFmtId="49" fontId="1" fillId="0" borderId="42" xfId="0" applyNumberFormat="1" applyFont="1" applyFill="1" applyBorder="1" applyAlignment="1">
      <alignment horizontal="center" vertical="center" wrapText="1"/>
    </xf>
    <xf numFmtId="16" fontId="1" fillId="0" borderId="13" xfId="0" applyNumberFormat="1" applyFont="1" applyFill="1" applyBorder="1" applyAlignment="1">
      <alignment horizontal="center" wrapText="1"/>
    </xf>
    <xf numFmtId="16" fontId="1" fillId="0" borderId="16" xfId="0" applyNumberFormat="1" applyFont="1" applyFill="1" applyBorder="1" applyAlignment="1">
      <alignment horizontal="center" wrapText="1"/>
    </xf>
    <xf numFmtId="16" fontId="1" fillId="0" borderId="53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49" fontId="1" fillId="0" borderId="5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16" fontId="1" fillId="0" borderId="61" xfId="0" applyNumberFormat="1" applyFont="1" applyFill="1" applyBorder="1" applyAlignment="1">
      <alignment horizontal="center" wrapText="1"/>
    </xf>
    <xf numFmtId="16" fontId="1" fillId="0" borderId="19" xfId="0" applyNumberFormat="1" applyFont="1" applyFill="1" applyBorder="1" applyAlignment="1">
      <alignment horizontal="center" wrapText="1"/>
    </xf>
    <xf numFmtId="16" fontId="1" fillId="0" borderId="47" xfId="0" applyNumberFormat="1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/>
    </xf>
    <xf numFmtId="0" fontId="12" fillId="0" borderId="49" xfId="0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2" fontId="1" fillId="32" borderId="13" xfId="0" applyNumberFormat="1" applyFont="1" applyFill="1" applyBorder="1" applyAlignment="1">
      <alignment horizontal="center" wrapText="1"/>
    </xf>
    <xf numFmtId="2" fontId="1" fillId="32" borderId="16" xfId="0" applyNumberFormat="1" applyFont="1" applyFill="1" applyBorder="1" applyAlignment="1">
      <alignment horizontal="center" wrapText="1"/>
    </xf>
    <xf numFmtId="2" fontId="1" fillId="32" borderId="53" xfId="0" applyNumberFormat="1" applyFont="1" applyFill="1" applyBorder="1" applyAlignment="1">
      <alignment horizontal="center" wrapText="1"/>
    </xf>
    <xf numFmtId="49" fontId="1" fillId="0" borderId="65" xfId="0" applyNumberFormat="1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120</xdr:row>
      <xdr:rowOff>0</xdr:rowOff>
    </xdr:from>
    <xdr:ext cx="190500" cy="2962275"/>
    <xdr:sp fLocksText="0">
      <xdr:nvSpPr>
        <xdr:cNvPr id="1" name="Text Box 51"/>
        <xdr:cNvSpPr txBox="1">
          <a:spLocks noChangeArrowheads="1"/>
        </xdr:cNvSpPr>
      </xdr:nvSpPr>
      <xdr:spPr>
        <a:xfrm>
          <a:off x="1704975" y="34947225"/>
          <a:ext cx="190500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2962275"/>
    <xdr:sp fLocksText="0">
      <xdr:nvSpPr>
        <xdr:cNvPr id="2" name="Text Box 52"/>
        <xdr:cNvSpPr txBox="1">
          <a:spLocks noChangeArrowheads="1"/>
        </xdr:cNvSpPr>
      </xdr:nvSpPr>
      <xdr:spPr>
        <a:xfrm>
          <a:off x="1704975" y="34947225"/>
          <a:ext cx="190500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2962275"/>
    <xdr:sp fLocksText="0">
      <xdr:nvSpPr>
        <xdr:cNvPr id="3" name="Text Box 53"/>
        <xdr:cNvSpPr txBox="1">
          <a:spLocks noChangeArrowheads="1"/>
        </xdr:cNvSpPr>
      </xdr:nvSpPr>
      <xdr:spPr>
        <a:xfrm>
          <a:off x="1704975" y="34947225"/>
          <a:ext cx="190500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2962275"/>
    <xdr:sp fLocksText="0">
      <xdr:nvSpPr>
        <xdr:cNvPr id="4" name="Text Box 54"/>
        <xdr:cNvSpPr txBox="1">
          <a:spLocks noChangeArrowheads="1"/>
        </xdr:cNvSpPr>
      </xdr:nvSpPr>
      <xdr:spPr>
        <a:xfrm>
          <a:off x="1704975" y="34947225"/>
          <a:ext cx="190500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120</xdr:row>
      <xdr:rowOff>0</xdr:rowOff>
    </xdr:from>
    <xdr:ext cx="142875" cy="2962275"/>
    <xdr:sp fLocksText="0">
      <xdr:nvSpPr>
        <xdr:cNvPr id="5" name="Text Box 55"/>
        <xdr:cNvSpPr txBox="1">
          <a:spLocks noChangeArrowheads="1"/>
        </xdr:cNvSpPr>
      </xdr:nvSpPr>
      <xdr:spPr>
        <a:xfrm>
          <a:off x="1781175" y="34947225"/>
          <a:ext cx="142875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2962275"/>
    <xdr:sp fLocksText="0">
      <xdr:nvSpPr>
        <xdr:cNvPr id="6" name="Text Box 56"/>
        <xdr:cNvSpPr txBox="1">
          <a:spLocks noChangeArrowheads="1"/>
        </xdr:cNvSpPr>
      </xdr:nvSpPr>
      <xdr:spPr>
        <a:xfrm>
          <a:off x="1704975" y="34947225"/>
          <a:ext cx="190500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2962275"/>
    <xdr:sp fLocksText="0">
      <xdr:nvSpPr>
        <xdr:cNvPr id="7" name="Text Box 57"/>
        <xdr:cNvSpPr txBox="1">
          <a:spLocks noChangeArrowheads="1"/>
        </xdr:cNvSpPr>
      </xdr:nvSpPr>
      <xdr:spPr>
        <a:xfrm>
          <a:off x="1704975" y="34947225"/>
          <a:ext cx="190500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2962275"/>
    <xdr:sp fLocksText="0">
      <xdr:nvSpPr>
        <xdr:cNvPr id="8" name="Text Box 58"/>
        <xdr:cNvSpPr txBox="1">
          <a:spLocks noChangeArrowheads="1"/>
        </xdr:cNvSpPr>
      </xdr:nvSpPr>
      <xdr:spPr>
        <a:xfrm>
          <a:off x="1704975" y="34947225"/>
          <a:ext cx="190500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2962275"/>
    <xdr:sp fLocksText="0">
      <xdr:nvSpPr>
        <xdr:cNvPr id="9" name="Text Box 59"/>
        <xdr:cNvSpPr txBox="1">
          <a:spLocks noChangeArrowheads="1"/>
        </xdr:cNvSpPr>
      </xdr:nvSpPr>
      <xdr:spPr>
        <a:xfrm>
          <a:off x="1704975" y="34947225"/>
          <a:ext cx="190500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120</xdr:row>
      <xdr:rowOff>0</xdr:rowOff>
    </xdr:from>
    <xdr:ext cx="190500" cy="2962275"/>
    <xdr:sp fLocksText="0">
      <xdr:nvSpPr>
        <xdr:cNvPr id="10" name="Text Box 60"/>
        <xdr:cNvSpPr txBox="1">
          <a:spLocks noChangeArrowheads="1"/>
        </xdr:cNvSpPr>
      </xdr:nvSpPr>
      <xdr:spPr>
        <a:xfrm>
          <a:off x="0" y="34947225"/>
          <a:ext cx="190500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118</xdr:row>
      <xdr:rowOff>0</xdr:rowOff>
    </xdr:from>
    <xdr:ext cx="38100" cy="3000375"/>
    <xdr:sp fLocksText="0">
      <xdr:nvSpPr>
        <xdr:cNvPr id="11" name="Text Box 61"/>
        <xdr:cNvSpPr txBox="1">
          <a:spLocks noChangeArrowheads="1"/>
        </xdr:cNvSpPr>
      </xdr:nvSpPr>
      <xdr:spPr>
        <a:xfrm>
          <a:off x="2276475" y="34613850"/>
          <a:ext cx="38100" cy="300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2962275"/>
    <xdr:sp fLocksText="0">
      <xdr:nvSpPr>
        <xdr:cNvPr id="12" name="Text Box 10"/>
        <xdr:cNvSpPr txBox="1">
          <a:spLocks noChangeArrowheads="1"/>
        </xdr:cNvSpPr>
      </xdr:nvSpPr>
      <xdr:spPr>
        <a:xfrm>
          <a:off x="1704975" y="34947225"/>
          <a:ext cx="190500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2962275"/>
    <xdr:sp fLocksText="0">
      <xdr:nvSpPr>
        <xdr:cNvPr id="13" name="Text Box 60"/>
        <xdr:cNvSpPr txBox="1">
          <a:spLocks noChangeArrowheads="1"/>
        </xdr:cNvSpPr>
      </xdr:nvSpPr>
      <xdr:spPr>
        <a:xfrm>
          <a:off x="1704975" y="34947225"/>
          <a:ext cx="190500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2962275"/>
    <xdr:sp fLocksText="0">
      <xdr:nvSpPr>
        <xdr:cNvPr id="14" name="Text Box 51"/>
        <xdr:cNvSpPr txBox="1">
          <a:spLocks noChangeArrowheads="1"/>
        </xdr:cNvSpPr>
      </xdr:nvSpPr>
      <xdr:spPr>
        <a:xfrm>
          <a:off x="1704975" y="34947225"/>
          <a:ext cx="190500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2962275"/>
    <xdr:sp fLocksText="0">
      <xdr:nvSpPr>
        <xdr:cNvPr id="15" name="Text Box 52"/>
        <xdr:cNvSpPr txBox="1">
          <a:spLocks noChangeArrowheads="1"/>
        </xdr:cNvSpPr>
      </xdr:nvSpPr>
      <xdr:spPr>
        <a:xfrm>
          <a:off x="1704975" y="34947225"/>
          <a:ext cx="190500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2962275"/>
    <xdr:sp fLocksText="0">
      <xdr:nvSpPr>
        <xdr:cNvPr id="16" name="Text Box 53"/>
        <xdr:cNvSpPr txBox="1">
          <a:spLocks noChangeArrowheads="1"/>
        </xdr:cNvSpPr>
      </xdr:nvSpPr>
      <xdr:spPr>
        <a:xfrm>
          <a:off x="1704975" y="34947225"/>
          <a:ext cx="190500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2962275"/>
    <xdr:sp fLocksText="0">
      <xdr:nvSpPr>
        <xdr:cNvPr id="17" name="Text Box 10"/>
        <xdr:cNvSpPr txBox="1">
          <a:spLocks noChangeArrowheads="1"/>
        </xdr:cNvSpPr>
      </xdr:nvSpPr>
      <xdr:spPr>
        <a:xfrm>
          <a:off x="1704975" y="34947225"/>
          <a:ext cx="190500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1647825"/>
    <xdr:sp fLocksText="0">
      <xdr:nvSpPr>
        <xdr:cNvPr id="18" name="Text Box 51"/>
        <xdr:cNvSpPr txBox="1">
          <a:spLocks noChangeArrowheads="1"/>
        </xdr:cNvSpPr>
      </xdr:nvSpPr>
      <xdr:spPr>
        <a:xfrm>
          <a:off x="1704975" y="34947225"/>
          <a:ext cx="1714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1647825"/>
    <xdr:sp fLocksText="0">
      <xdr:nvSpPr>
        <xdr:cNvPr id="19" name="Text Box 52"/>
        <xdr:cNvSpPr txBox="1">
          <a:spLocks noChangeArrowheads="1"/>
        </xdr:cNvSpPr>
      </xdr:nvSpPr>
      <xdr:spPr>
        <a:xfrm>
          <a:off x="1704975" y="34947225"/>
          <a:ext cx="1714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1647825"/>
    <xdr:sp fLocksText="0">
      <xdr:nvSpPr>
        <xdr:cNvPr id="20" name="Text Box 53"/>
        <xdr:cNvSpPr txBox="1">
          <a:spLocks noChangeArrowheads="1"/>
        </xdr:cNvSpPr>
      </xdr:nvSpPr>
      <xdr:spPr>
        <a:xfrm>
          <a:off x="1704975" y="34947225"/>
          <a:ext cx="1714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1647825"/>
    <xdr:sp fLocksText="0">
      <xdr:nvSpPr>
        <xdr:cNvPr id="21" name="Text Box 54"/>
        <xdr:cNvSpPr txBox="1">
          <a:spLocks noChangeArrowheads="1"/>
        </xdr:cNvSpPr>
      </xdr:nvSpPr>
      <xdr:spPr>
        <a:xfrm>
          <a:off x="1704975" y="34947225"/>
          <a:ext cx="1714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120</xdr:row>
      <xdr:rowOff>0</xdr:rowOff>
    </xdr:from>
    <xdr:ext cx="133350" cy="1647825"/>
    <xdr:sp fLocksText="0">
      <xdr:nvSpPr>
        <xdr:cNvPr id="22" name="Text Box 55"/>
        <xdr:cNvSpPr txBox="1">
          <a:spLocks noChangeArrowheads="1"/>
        </xdr:cNvSpPr>
      </xdr:nvSpPr>
      <xdr:spPr>
        <a:xfrm>
          <a:off x="1781175" y="349472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1647825"/>
    <xdr:sp fLocksText="0">
      <xdr:nvSpPr>
        <xdr:cNvPr id="23" name="Text Box 56"/>
        <xdr:cNvSpPr txBox="1">
          <a:spLocks noChangeArrowheads="1"/>
        </xdr:cNvSpPr>
      </xdr:nvSpPr>
      <xdr:spPr>
        <a:xfrm>
          <a:off x="1704975" y="34947225"/>
          <a:ext cx="1714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1647825"/>
    <xdr:sp fLocksText="0">
      <xdr:nvSpPr>
        <xdr:cNvPr id="24" name="Text Box 57"/>
        <xdr:cNvSpPr txBox="1">
          <a:spLocks noChangeArrowheads="1"/>
        </xdr:cNvSpPr>
      </xdr:nvSpPr>
      <xdr:spPr>
        <a:xfrm>
          <a:off x="1704975" y="34947225"/>
          <a:ext cx="1714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1647825"/>
    <xdr:sp fLocksText="0">
      <xdr:nvSpPr>
        <xdr:cNvPr id="25" name="Text Box 58"/>
        <xdr:cNvSpPr txBox="1">
          <a:spLocks noChangeArrowheads="1"/>
        </xdr:cNvSpPr>
      </xdr:nvSpPr>
      <xdr:spPr>
        <a:xfrm>
          <a:off x="1704975" y="34947225"/>
          <a:ext cx="1714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1647825"/>
    <xdr:sp fLocksText="0">
      <xdr:nvSpPr>
        <xdr:cNvPr id="26" name="Text Box 59"/>
        <xdr:cNvSpPr txBox="1">
          <a:spLocks noChangeArrowheads="1"/>
        </xdr:cNvSpPr>
      </xdr:nvSpPr>
      <xdr:spPr>
        <a:xfrm>
          <a:off x="1704975" y="34947225"/>
          <a:ext cx="1714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120</xdr:row>
      <xdr:rowOff>0</xdr:rowOff>
    </xdr:from>
    <xdr:ext cx="171450" cy="1647825"/>
    <xdr:sp fLocksText="0">
      <xdr:nvSpPr>
        <xdr:cNvPr id="27" name="Text Box 60"/>
        <xdr:cNvSpPr txBox="1">
          <a:spLocks noChangeArrowheads="1"/>
        </xdr:cNvSpPr>
      </xdr:nvSpPr>
      <xdr:spPr>
        <a:xfrm>
          <a:off x="0" y="34947225"/>
          <a:ext cx="1714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76200</xdr:colOff>
      <xdr:row>120</xdr:row>
      <xdr:rowOff>0</xdr:rowOff>
    </xdr:from>
    <xdr:ext cx="152400" cy="1647825"/>
    <xdr:sp fLocksText="0">
      <xdr:nvSpPr>
        <xdr:cNvPr id="28" name="Text Box 61"/>
        <xdr:cNvSpPr txBox="1">
          <a:spLocks noChangeArrowheads="1"/>
        </xdr:cNvSpPr>
      </xdr:nvSpPr>
      <xdr:spPr>
        <a:xfrm>
          <a:off x="76200" y="34947225"/>
          <a:ext cx="1524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1647825"/>
    <xdr:sp fLocksText="0">
      <xdr:nvSpPr>
        <xdr:cNvPr id="29" name="Text Box 10"/>
        <xdr:cNvSpPr txBox="1">
          <a:spLocks noChangeArrowheads="1"/>
        </xdr:cNvSpPr>
      </xdr:nvSpPr>
      <xdr:spPr>
        <a:xfrm>
          <a:off x="1704975" y="34947225"/>
          <a:ext cx="1714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1647825"/>
    <xdr:sp fLocksText="0">
      <xdr:nvSpPr>
        <xdr:cNvPr id="30" name="Text Box 60"/>
        <xdr:cNvSpPr txBox="1">
          <a:spLocks noChangeArrowheads="1"/>
        </xdr:cNvSpPr>
      </xdr:nvSpPr>
      <xdr:spPr>
        <a:xfrm>
          <a:off x="1704975" y="34947225"/>
          <a:ext cx="1714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1647825"/>
    <xdr:sp fLocksText="0">
      <xdr:nvSpPr>
        <xdr:cNvPr id="31" name="Text Box 51"/>
        <xdr:cNvSpPr txBox="1">
          <a:spLocks noChangeArrowheads="1"/>
        </xdr:cNvSpPr>
      </xdr:nvSpPr>
      <xdr:spPr>
        <a:xfrm>
          <a:off x="1704975" y="34947225"/>
          <a:ext cx="1714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1647825"/>
    <xdr:sp fLocksText="0">
      <xdr:nvSpPr>
        <xdr:cNvPr id="32" name="Text Box 52"/>
        <xdr:cNvSpPr txBox="1">
          <a:spLocks noChangeArrowheads="1"/>
        </xdr:cNvSpPr>
      </xdr:nvSpPr>
      <xdr:spPr>
        <a:xfrm>
          <a:off x="1704975" y="34947225"/>
          <a:ext cx="1714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1647825"/>
    <xdr:sp fLocksText="0">
      <xdr:nvSpPr>
        <xdr:cNvPr id="33" name="Text Box 53"/>
        <xdr:cNvSpPr txBox="1">
          <a:spLocks noChangeArrowheads="1"/>
        </xdr:cNvSpPr>
      </xdr:nvSpPr>
      <xdr:spPr>
        <a:xfrm>
          <a:off x="1704975" y="34947225"/>
          <a:ext cx="1714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1647825"/>
    <xdr:sp fLocksText="0">
      <xdr:nvSpPr>
        <xdr:cNvPr id="34" name="Text Box 10"/>
        <xdr:cNvSpPr txBox="1">
          <a:spLocks noChangeArrowheads="1"/>
        </xdr:cNvSpPr>
      </xdr:nvSpPr>
      <xdr:spPr>
        <a:xfrm>
          <a:off x="1704975" y="34947225"/>
          <a:ext cx="1714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2962275"/>
    <xdr:sp fLocksText="0">
      <xdr:nvSpPr>
        <xdr:cNvPr id="35" name="Text Box 51"/>
        <xdr:cNvSpPr txBox="1">
          <a:spLocks noChangeArrowheads="1"/>
        </xdr:cNvSpPr>
      </xdr:nvSpPr>
      <xdr:spPr>
        <a:xfrm>
          <a:off x="1704975" y="34947225"/>
          <a:ext cx="190500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2962275"/>
    <xdr:sp fLocksText="0">
      <xdr:nvSpPr>
        <xdr:cNvPr id="36" name="Text Box 52"/>
        <xdr:cNvSpPr txBox="1">
          <a:spLocks noChangeArrowheads="1"/>
        </xdr:cNvSpPr>
      </xdr:nvSpPr>
      <xdr:spPr>
        <a:xfrm>
          <a:off x="1704975" y="34947225"/>
          <a:ext cx="190500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2962275"/>
    <xdr:sp fLocksText="0">
      <xdr:nvSpPr>
        <xdr:cNvPr id="37" name="Text Box 53"/>
        <xdr:cNvSpPr txBox="1">
          <a:spLocks noChangeArrowheads="1"/>
        </xdr:cNvSpPr>
      </xdr:nvSpPr>
      <xdr:spPr>
        <a:xfrm>
          <a:off x="1704975" y="34947225"/>
          <a:ext cx="190500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2962275"/>
    <xdr:sp fLocksText="0">
      <xdr:nvSpPr>
        <xdr:cNvPr id="38" name="Text Box 54"/>
        <xdr:cNvSpPr txBox="1">
          <a:spLocks noChangeArrowheads="1"/>
        </xdr:cNvSpPr>
      </xdr:nvSpPr>
      <xdr:spPr>
        <a:xfrm>
          <a:off x="1704975" y="34947225"/>
          <a:ext cx="190500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120</xdr:row>
      <xdr:rowOff>0</xdr:rowOff>
    </xdr:from>
    <xdr:ext cx="142875" cy="2962275"/>
    <xdr:sp fLocksText="0">
      <xdr:nvSpPr>
        <xdr:cNvPr id="39" name="Text Box 55"/>
        <xdr:cNvSpPr txBox="1">
          <a:spLocks noChangeArrowheads="1"/>
        </xdr:cNvSpPr>
      </xdr:nvSpPr>
      <xdr:spPr>
        <a:xfrm>
          <a:off x="1781175" y="34947225"/>
          <a:ext cx="142875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2962275"/>
    <xdr:sp fLocksText="0">
      <xdr:nvSpPr>
        <xdr:cNvPr id="40" name="Text Box 56"/>
        <xdr:cNvSpPr txBox="1">
          <a:spLocks noChangeArrowheads="1"/>
        </xdr:cNvSpPr>
      </xdr:nvSpPr>
      <xdr:spPr>
        <a:xfrm>
          <a:off x="1704975" y="34947225"/>
          <a:ext cx="190500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2962275"/>
    <xdr:sp fLocksText="0">
      <xdr:nvSpPr>
        <xdr:cNvPr id="41" name="Text Box 57"/>
        <xdr:cNvSpPr txBox="1">
          <a:spLocks noChangeArrowheads="1"/>
        </xdr:cNvSpPr>
      </xdr:nvSpPr>
      <xdr:spPr>
        <a:xfrm>
          <a:off x="1704975" y="34947225"/>
          <a:ext cx="190500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2962275"/>
    <xdr:sp fLocksText="0">
      <xdr:nvSpPr>
        <xdr:cNvPr id="42" name="Text Box 58"/>
        <xdr:cNvSpPr txBox="1">
          <a:spLocks noChangeArrowheads="1"/>
        </xdr:cNvSpPr>
      </xdr:nvSpPr>
      <xdr:spPr>
        <a:xfrm>
          <a:off x="1704975" y="34947225"/>
          <a:ext cx="190500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2962275"/>
    <xdr:sp fLocksText="0">
      <xdr:nvSpPr>
        <xdr:cNvPr id="43" name="Text Box 59"/>
        <xdr:cNvSpPr txBox="1">
          <a:spLocks noChangeArrowheads="1"/>
        </xdr:cNvSpPr>
      </xdr:nvSpPr>
      <xdr:spPr>
        <a:xfrm>
          <a:off x="1704975" y="34947225"/>
          <a:ext cx="190500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120</xdr:row>
      <xdr:rowOff>0</xdr:rowOff>
    </xdr:from>
    <xdr:ext cx="190500" cy="2962275"/>
    <xdr:sp fLocksText="0">
      <xdr:nvSpPr>
        <xdr:cNvPr id="44" name="Text Box 60"/>
        <xdr:cNvSpPr txBox="1">
          <a:spLocks noChangeArrowheads="1"/>
        </xdr:cNvSpPr>
      </xdr:nvSpPr>
      <xdr:spPr>
        <a:xfrm>
          <a:off x="0" y="34947225"/>
          <a:ext cx="190500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2962275"/>
    <xdr:sp fLocksText="0">
      <xdr:nvSpPr>
        <xdr:cNvPr id="45" name="Text Box 10"/>
        <xdr:cNvSpPr txBox="1">
          <a:spLocks noChangeArrowheads="1"/>
        </xdr:cNvSpPr>
      </xdr:nvSpPr>
      <xdr:spPr>
        <a:xfrm>
          <a:off x="1704975" y="34947225"/>
          <a:ext cx="190500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2962275"/>
    <xdr:sp fLocksText="0">
      <xdr:nvSpPr>
        <xdr:cNvPr id="46" name="Text Box 60"/>
        <xdr:cNvSpPr txBox="1">
          <a:spLocks noChangeArrowheads="1"/>
        </xdr:cNvSpPr>
      </xdr:nvSpPr>
      <xdr:spPr>
        <a:xfrm>
          <a:off x="1704975" y="34947225"/>
          <a:ext cx="190500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266700</xdr:colOff>
      <xdr:row>128</xdr:row>
      <xdr:rowOff>228600</xdr:rowOff>
    </xdr:from>
    <xdr:ext cx="342900" cy="152400"/>
    <xdr:sp fLocksText="0">
      <xdr:nvSpPr>
        <xdr:cNvPr id="47" name="Text Box 12"/>
        <xdr:cNvSpPr txBox="1">
          <a:spLocks noChangeArrowheads="1"/>
        </xdr:cNvSpPr>
      </xdr:nvSpPr>
      <xdr:spPr>
        <a:xfrm>
          <a:off x="1971675" y="37223700"/>
          <a:ext cx="342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2962275"/>
    <xdr:sp fLocksText="0">
      <xdr:nvSpPr>
        <xdr:cNvPr id="48" name="Text Box 51"/>
        <xdr:cNvSpPr txBox="1">
          <a:spLocks noChangeArrowheads="1"/>
        </xdr:cNvSpPr>
      </xdr:nvSpPr>
      <xdr:spPr>
        <a:xfrm>
          <a:off x="1704975" y="34947225"/>
          <a:ext cx="190500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2962275"/>
    <xdr:sp fLocksText="0">
      <xdr:nvSpPr>
        <xdr:cNvPr id="49" name="Text Box 52"/>
        <xdr:cNvSpPr txBox="1">
          <a:spLocks noChangeArrowheads="1"/>
        </xdr:cNvSpPr>
      </xdr:nvSpPr>
      <xdr:spPr>
        <a:xfrm>
          <a:off x="1704975" y="34947225"/>
          <a:ext cx="190500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2962275"/>
    <xdr:sp fLocksText="0">
      <xdr:nvSpPr>
        <xdr:cNvPr id="50" name="Text Box 53"/>
        <xdr:cNvSpPr txBox="1">
          <a:spLocks noChangeArrowheads="1"/>
        </xdr:cNvSpPr>
      </xdr:nvSpPr>
      <xdr:spPr>
        <a:xfrm>
          <a:off x="1704975" y="34947225"/>
          <a:ext cx="190500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2962275"/>
    <xdr:sp fLocksText="0">
      <xdr:nvSpPr>
        <xdr:cNvPr id="51" name="Text Box 10"/>
        <xdr:cNvSpPr txBox="1">
          <a:spLocks noChangeArrowheads="1"/>
        </xdr:cNvSpPr>
      </xdr:nvSpPr>
      <xdr:spPr>
        <a:xfrm>
          <a:off x="1704975" y="34947225"/>
          <a:ext cx="190500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1647825"/>
    <xdr:sp fLocksText="0">
      <xdr:nvSpPr>
        <xdr:cNvPr id="52" name="Text Box 51"/>
        <xdr:cNvSpPr txBox="1">
          <a:spLocks noChangeArrowheads="1"/>
        </xdr:cNvSpPr>
      </xdr:nvSpPr>
      <xdr:spPr>
        <a:xfrm>
          <a:off x="1704975" y="34947225"/>
          <a:ext cx="1714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1647825"/>
    <xdr:sp fLocksText="0">
      <xdr:nvSpPr>
        <xdr:cNvPr id="53" name="Text Box 52"/>
        <xdr:cNvSpPr txBox="1">
          <a:spLocks noChangeArrowheads="1"/>
        </xdr:cNvSpPr>
      </xdr:nvSpPr>
      <xdr:spPr>
        <a:xfrm>
          <a:off x="1704975" y="34947225"/>
          <a:ext cx="1714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1647825"/>
    <xdr:sp fLocksText="0">
      <xdr:nvSpPr>
        <xdr:cNvPr id="54" name="Text Box 53"/>
        <xdr:cNvSpPr txBox="1">
          <a:spLocks noChangeArrowheads="1"/>
        </xdr:cNvSpPr>
      </xdr:nvSpPr>
      <xdr:spPr>
        <a:xfrm>
          <a:off x="1704975" y="34947225"/>
          <a:ext cx="1714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1647825"/>
    <xdr:sp fLocksText="0">
      <xdr:nvSpPr>
        <xdr:cNvPr id="55" name="Text Box 54"/>
        <xdr:cNvSpPr txBox="1">
          <a:spLocks noChangeArrowheads="1"/>
        </xdr:cNvSpPr>
      </xdr:nvSpPr>
      <xdr:spPr>
        <a:xfrm>
          <a:off x="1704975" y="34947225"/>
          <a:ext cx="1714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120</xdr:row>
      <xdr:rowOff>0</xdr:rowOff>
    </xdr:from>
    <xdr:ext cx="133350" cy="1647825"/>
    <xdr:sp fLocksText="0">
      <xdr:nvSpPr>
        <xdr:cNvPr id="56" name="Text Box 55"/>
        <xdr:cNvSpPr txBox="1">
          <a:spLocks noChangeArrowheads="1"/>
        </xdr:cNvSpPr>
      </xdr:nvSpPr>
      <xdr:spPr>
        <a:xfrm>
          <a:off x="1781175" y="349472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1647825"/>
    <xdr:sp fLocksText="0">
      <xdr:nvSpPr>
        <xdr:cNvPr id="57" name="Text Box 56"/>
        <xdr:cNvSpPr txBox="1">
          <a:spLocks noChangeArrowheads="1"/>
        </xdr:cNvSpPr>
      </xdr:nvSpPr>
      <xdr:spPr>
        <a:xfrm>
          <a:off x="1704975" y="34947225"/>
          <a:ext cx="1714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1647825"/>
    <xdr:sp fLocksText="0">
      <xdr:nvSpPr>
        <xdr:cNvPr id="58" name="Text Box 57"/>
        <xdr:cNvSpPr txBox="1">
          <a:spLocks noChangeArrowheads="1"/>
        </xdr:cNvSpPr>
      </xdr:nvSpPr>
      <xdr:spPr>
        <a:xfrm>
          <a:off x="1704975" y="34947225"/>
          <a:ext cx="1714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1647825"/>
    <xdr:sp fLocksText="0">
      <xdr:nvSpPr>
        <xdr:cNvPr id="59" name="Text Box 58"/>
        <xdr:cNvSpPr txBox="1">
          <a:spLocks noChangeArrowheads="1"/>
        </xdr:cNvSpPr>
      </xdr:nvSpPr>
      <xdr:spPr>
        <a:xfrm>
          <a:off x="1704975" y="34947225"/>
          <a:ext cx="1714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1647825"/>
    <xdr:sp fLocksText="0">
      <xdr:nvSpPr>
        <xdr:cNvPr id="60" name="Text Box 59"/>
        <xdr:cNvSpPr txBox="1">
          <a:spLocks noChangeArrowheads="1"/>
        </xdr:cNvSpPr>
      </xdr:nvSpPr>
      <xdr:spPr>
        <a:xfrm>
          <a:off x="1704975" y="34947225"/>
          <a:ext cx="1714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120</xdr:row>
      <xdr:rowOff>0</xdr:rowOff>
    </xdr:from>
    <xdr:ext cx="171450" cy="1647825"/>
    <xdr:sp fLocksText="0">
      <xdr:nvSpPr>
        <xdr:cNvPr id="61" name="Text Box 60"/>
        <xdr:cNvSpPr txBox="1">
          <a:spLocks noChangeArrowheads="1"/>
        </xdr:cNvSpPr>
      </xdr:nvSpPr>
      <xdr:spPr>
        <a:xfrm>
          <a:off x="0" y="34947225"/>
          <a:ext cx="1714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19050</xdr:colOff>
      <xdr:row>120</xdr:row>
      <xdr:rowOff>38100</xdr:rowOff>
    </xdr:from>
    <xdr:ext cx="152400" cy="1743075"/>
    <xdr:sp fLocksText="0">
      <xdr:nvSpPr>
        <xdr:cNvPr id="62" name="Text Box 61"/>
        <xdr:cNvSpPr txBox="1">
          <a:spLocks noChangeArrowheads="1"/>
        </xdr:cNvSpPr>
      </xdr:nvSpPr>
      <xdr:spPr>
        <a:xfrm>
          <a:off x="19050" y="34985325"/>
          <a:ext cx="152400" cy="174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1647825"/>
    <xdr:sp fLocksText="0">
      <xdr:nvSpPr>
        <xdr:cNvPr id="63" name="Text Box 10"/>
        <xdr:cNvSpPr txBox="1">
          <a:spLocks noChangeArrowheads="1"/>
        </xdr:cNvSpPr>
      </xdr:nvSpPr>
      <xdr:spPr>
        <a:xfrm>
          <a:off x="1704975" y="34947225"/>
          <a:ext cx="1714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1647825"/>
    <xdr:sp fLocksText="0">
      <xdr:nvSpPr>
        <xdr:cNvPr id="64" name="Text Box 60"/>
        <xdr:cNvSpPr txBox="1">
          <a:spLocks noChangeArrowheads="1"/>
        </xdr:cNvSpPr>
      </xdr:nvSpPr>
      <xdr:spPr>
        <a:xfrm>
          <a:off x="1704975" y="34947225"/>
          <a:ext cx="1714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1647825"/>
    <xdr:sp fLocksText="0">
      <xdr:nvSpPr>
        <xdr:cNvPr id="65" name="Text Box 51"/>
        <xdr:cNvSpPr txBox="1">
          <a:spLocks noChangeArrowheads="1"/>
        </xdr:cNvSpPr>
      </xdr:nvSpPr>
      <xdr:spPr>
        <a:xfrm>
          <a:off x="1704975" y="34947225"/>
          <a:ext cx="1714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1647825"/>
    <xdr:sp fLocksText="0">
      <xdr:nvSpPr>
        <xdr:cNvPr id="66" name="Text Box 52"/>
        <xdr:cNvSpPr txBox="1">
          <a:spLocks noChangeArrowheads="1"/>
        </xdr:cNvSpPr>
      </xdr:nvSpPr>
      <xdr:spPr>
        <a:xfrm>
          <a:off x="1704975" y="34947225"/>
          <a:ext cx="1714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1647825"/>
    <xdr:sp fLocksText="0">
      <xdr:nvSpPr>
        <xdr:cNvPr id="67" name="Text Box 53"/>
        <xdr:cNvSpPr txBox="1">
          <a:spLocks noChangeArrowheads="1"/>
        </xdr:cNvSpPr>
      </xdr:nvSpPr>
      <xdr:spPr>
        <a:xfrm>
          <a:off x="1704975" y="34947225"/>
          <a:ext cx="1714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1647825"/>
    <xdr:sp fLocksText="0">
      <xdr:nvSpPr>
        <xdr:cNvPr id="68" name="Text Box 10"/>
        <xdr:cNvSpPr txBox="1">
          <a:spLocks noChangeArrowheads="1"/>
        </xdr:cNvSpPr>
      </xdr:nvSpPr>
      <xdr:spPr>
        <a:xfrm>
          <a:off x="1704975" y="34947225"/>
          <a:ext cx="1714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1514475"/>
    <xdr:sp fLocksText="0">
      <xdr:nvSpPr>
        <xdr:cNvPr id="69" name="Text Box 51"/>
        <xdr:cNvSpPr txBox="1">
          <a:spLocks noChangeArrowheads="1"/>
        </xdr:cNvSpPr>
      </xdr:nvSpPr>
      <xdr:spPr>
        <a:xfrm>
          <a:off x="1704975" y="34947225"/>
          <a:ext cx="1905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1514475"/>
    <xdr:sp fLocksText="0">
      <xdr:nvSpPr>
        <xdr:cNvPr id="70" name="Text Box 52"/>
        <xdr:cNvSpPr txBox="1">
          <a:spLocks noChangeArrowheads="1"/>
        </xdr:cNvSpPr>
      </xdr:nvSpPr>
      <xdr:spPr>
        <a:xfrm>
          <a:off x="1704975" y="34947225"/>
          <a:ext cx="1905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1514475"/>
    <xdr:sp fLocksText="0">
      <xdr:nvSpPr>
        <xdr:cNvPr id="71" name="Text Box 53"/>
        <xdr:cNvSpPr txBox="1">
          <a:spLocks noChangeArrowheads="1"/>
        </xdr:cNvSpPr>
      </xdr:nvSpPr>
      <xdr:spPr>
        <a:xfrm>
          <a:off x="1704975" y="34947225"/>
          <a:ext cx="1905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1514475"/>
    <xdr:sp fLocksText="0">
      <xdr:nvSpPr>
        <xdr:cNvPr id="72" name="Text Box 54"/>
        <xdr:cNvSpPr txBox="1">
          <a:spLocks noChangeArrowheads="1"/>
        </xdr:cNvSpPr>
      </xdr:nvSpPr>
      <xdr:spPr>
        <a:xfrm>
          <a:off x="1704975" y="34947225"/>
          <a:ext cx="1905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120</xdr:row>
      <xdr:rowOff>0</xdr:rowOff>
    </xdr:from>
    <xdr:ext cx="142875" cy="1514475"/>
    <xdr:sp fLocksText="0">
      <xdr:nvSpPr>
        <xdr:cNvPr id="73" name="Text Box 55"/>
        <xdr:cNvSpPr txBox="1">
          <a:spLocks noChangeArrowheads="1"/>
        </xdr:cNvSpPr>
      </xdr:nvSpPr>
      <xdr:spPr>
        <a:xfrm>
          <a:off x="1781175" y="34947225"/>
          <a:ext cx="142875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1514475"/>
    <xdr:sp fLocksText="0">
      <xdr:nvSpPr>
        <xdr:cNvPr id="74" name="Text Box 56"/>
        <xdr:cNvSpPr txBox="1">
          <a:spLocks noChangeArrowheads="1"/>
        </xdr:cNvSpPr>
      </xdr:nvSpPr>
      <xdr:spPr>
        <a:xfrm>
          <a:off x="1704975" y="34947225"/>
          <a:ext cx="1905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1514475"/>
    <xdr:sp fLocksText="0">
      <xdr:nvSpPr>
        <xdr:cNvPr id="75" name="Text Box 57"/>
        <xdr:cNvSpPr txBox="1">
          <a:spLocks noChangeArrowheads="1"/>
        </xdr:cNvSpPr>
      </xdr:nvSpPr>
      <xdr:spPr>
        <a:xfrm>
          <a:off x="1704975" y="34947225"/>
          <a:ext cx="1905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1514475"/>
    <xdr:sp fLocksText="0">
      <xdr:nvSpPr>
        <xdr:cNvPr id="76" name="Text Box 58"/>
        <xdr:cNvSpPr txBox="1">
          <a:spLocks noChangeArrowheads="1"/>
        </xdr:cNvSpPr>
      </xdr:nvSpPr>
      <xdr:spPr>
        <a:xfrm>
          <a:off x="1704975" y="34947225"/>
          <a:ext cx="1905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1514475"/>
    <xdr:sp fLocksText="0">
      <xdr:nvSpPr>
        <xdr:cNvPr id="77" name="Text Box 59"/>
        <xdr:cNvSpPr txBox="1">
          <a:spLocks noChangeArrowheads="1"/>
        </xdr:cNvSpPr>
      </xdr:nvSpPr>
      <xdr:spPr>
        <a:xfrm>
          <a:off x="1704975" y="34947225"/>
          <a:ext cx="1905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120</xdr:row>
      <xdr:rowOff>0</xdr:rowOff>
    </xdr:from>
    <xdr:ext cx="190500" cy="1514475"/>
    <xdr:sp fLocksText="0">
      <xdr:nvSpPr>
        <xdr:cNvPr id="78" name="Text Box 60"/>
        <xdr:cNvSpPr txBox="1">
          <a:spLocks noChangeArrowheads="1"/>
        </xdr:cNvSpPr>
      </xdr:nvSpPr>
      <xdr:spPr>
        <a:xfrm>
          <a:off x="0" y="34947225"/>
          <a:ext cx="1905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76200</xdr:colOff>
      <xdr:row>123</xdr:row>
      <xdr:rowOff>66675</xdr:rowOff>
    </xdr:from>
    <xdr:ext cx="38100" cy="581025"/>
    <xdr:sp fLocksText="0">
      <xdr:nvSpPr>
        <xdr:cNvPr id="79" name="Text Box 61"/>
        <xdr:cNvSpPr txBox="1">
          <a:spLocks noChangeArrowheads="1"/>
        </xdr:cNvSpPr>
      </xdr:nvSpPr>
      <xdr:spPr>
        <a:xfrm>
          <a:off x="76200" y="35861625"/>
          <a:ext cx="381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1514475"/>
    <xdr:sp fLocksText="0">
      <xdr:nvSpPr>
        <xdr:cNvPr id="80" name="Text Box 10"/>
        <xdr:cNvSpPr txBox="1">
          <a:spLocks noChangeArrowheads="1"/>
        </xdr:cNvSpPr>
      </xdr:nvSpPr>
      <xdr:spPr>
        <a:xfrm>
          <a:off x="1704975" y="34947225"/>
          <a:ext cx="1905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1514475"/>
    <xdr:sp fLocksText="0">
      <xdr:nvSpPr>
        <xdr:cNvPr id="81" name="Text Box 60"/>
        <xdr:cNvSpPr txBox="1">
          <a:spLocks noChangeArrowheads="1"/>
        </xdr:cNvSpPr>
      </xdr:nvSpPr>
      <xdr:spPr>
        <a:xfrm>
          <a:off x="1704975" y="34947225"/>
          <a:ext cx="1905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1514475"/>
    <xdr:sp fLocksText="0">
      <xdr:nvSpPr>
        <xdr:cNvPr id="82" name="Text Box 51"/>
        <xdr:cNvSpPr txBox="1">
          <a:spLocks noChangeArrowheads="1"/>
        </xdr:cNvSpPr>
      </xdr:nvSpPr>
      <xdr:spPr>
        <a:xfrm>
          <a:off x="1704975" y="34947225"/>
          <a:ext cx="1905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1514475"/>
    <xdr:sp fLocksText="0">
      <xdr:nvSpPr>
        <xdr:cNvPr id="83" name="Text Box 52"/>
        <xdr:cNvSpPr txBox="1">
          <a:spLocks noChangeArrowheads="1"/>
        </xdr:cNvSpPr>
      </xdr:nvSpPr>
      <xdr:spPr>
        <a:xfrm>
          <a:off x="1704975" y="34947225"/>
          <a:ext cx="1905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1514475"/>
    <xdr:sp fLocksText="0">
      <xdr:nvSpPr>
        <xdr:cNvPr id="84" name="Text Box 53"/>
        <xdr:cNvSpPr txBox="1">
          <a:spLocks noChangeArrowheads="1"/>
        </xdr:cNvSpPr>
      </xdr:nvSpPr>
      <xdr:spPr>
        <a:xfrm>
          <a:off x="1704975" y="34947225"/>
          <a:ext cx="1905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1514475"/>
    <xdr:sp fLocksText="0">
      <xdr:nvSpPr>
        <xdr:cNvPr id="85" name="Text Box 10"/>
        <xdr:cNvSpPr txBox="1">
          <a:spLocks noChangeArrowheads="1"/>
        </xdr:cNvSpPr>
      </xdr:nvSpPr>
      <xdr:spPr>
        <a:xfrm>
          <a:off x="1704975" y="34947225"/>
          <a:ext cx="1905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914400"/>
    <xdr:sp fLocksText="0">
      <xdr:nvSpPr>
        <xdr:cNvPr id="86" name="Text Box 51"/>
        <xdr:cNvSpPr txBox="1">
          <a:spLocks noChangeArrowheads="1"/>
        </xdr:cNvSpPr>
      </xdr:nvSpPr>
      <xdr:spPr>
        <a:xfrm>
          <a:off x="1704975" y="34947225"/>
          <a:ext cx="1714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914400"/>
    <xdr:sp fLocksText="0">
      <xdr:nvSpPr>
        <xdr:cNvPr id="87" name="Text Box 52"/>
        <xdr:cNvSpPr txBox="1">
          <a:spLocks noChangeArrowheads="1"/>
        </xdr:cNvSpPr>
      </xdr:nvSpPr>
      <xdr:spPr>
        <a:xfrm>
          <a:off x="1704975" y="34947225"/>
          <a:ext cx="1714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914400"/>
    <xdr:sp fLocksText="0">
      <xdr:nvSpPr>
        <xdr:cNvPr id="88" name="Text Box 53"/>
        <xdr:cNvSpPr txBox="1">
          <a:spLocks noChangeArrowheads="1"/>
        </xdr:cNvSpPr>
      </xdr:nvSpPr>
      <xdr:spPr>
        <a:xfrm>
          <a:off x="1704975" y="34947225"/>
          <a:ext cx="1714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914400"/>
    <xdr:sp fLocksText="0">
      <xdr:nvSpPr>
        <xdr:cNvPr id="89" name="Text Box 54"/>
        <xdr:cNvSpPr txBox="1">
          <a:spLocks noChangeArrowheads="1"/>
        </xdr:cNvSpPr>
      </xdr:nvSpPr>
      <xdr:spPr>
        <a:xfrm>
          <a:off x="1704975" y="34947225"/>
          <a:ext cx="1714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120</xdr:row>
      <xdr:rowOff>0</xdr:rowOff>
    </xdr:from>
    <xdr:ext cx="133350" cy="914400"/>
    <xdr:sp fLocksText="0">
      <xdr:nvSpPr>
        <xdr:cNvPr id="90" name="Text Box 55"/>
        <xdr:cNvSpPr txBox="1">
          <a:spLocks noChangeArrowheads="1"/>
        </xdr:cNvSpPr>
      </xdr:nvSpPr>
      <xdr:spPr>
        <a:xfrm>
          <a:off x="1781175" y="34947225"/>
          <a:ext cx="1333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914400"/>
    <xdr:sp fLocksText="0">
      <xdr:nvSpPr>
        <xdr:cNvPr id="91" name="Text Box 56"/>
        <xdr:cNvSpPr txBox="1">
          <a:spLocks noChangeArrowheads="1"/>
        </xdr:cNvSpPr>
      </xdr:nvSpPr>
      <xdr:spPr>
        <a:xfrm>
          <a:off x="1704975" y="34947225"/>
          <a:ext cx="1714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914400"/>
    <xdr:sp fLocksText="0">
      <xdr:nvSpPr>
        <xdr:cNvPr id="92" name="Text Box 57"/>
        <xdr:cNvSpPr txBox="1">
          <a:spLocks noChangeArrowheads="1"/>
        </xdr:cNvSpPr>
      </xdr:nvSpPr>
      <xdr:spPr>
        <a:xfrm>
          <a:off x="1704975" y="34947225"/>
          <a:ext cx="1714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914400"/>
    <xdr:sp fLocksText="0">
      <xdr:nvSpPr>
        <xdr:cNvPr id="93" name="Text Box 58"/>
        <xdr:cNvSpPr txBox="1">
          <a:spLocks noChangeArrowheads="1"/>
        </xdr:cNvSpPr>
      </xdr:nvSpPr>
      <xdr:spPr>
        <a:xfrm>
          <a:off x="1704975" y="34947225"/>
          <a:ext cx="1714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914400"/>
    <xdr:sp fLocksText="0">
      <xdr:nvSpPr>
        <xdr:cNvPr id="94" name="Text Box 59"/>
        <xdr:cNvSpPr txBox="1">
          <a:spLocks noChangeArrowheads="1"/>
        </xdr:cNvSpPr>
      </xdr:nvSpPr>
      <xdr:spPr>
        <a:xfrm>
          <a:off x="1704975" y="34947225"/>
          <a:ext cx="1714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71450" cy="1009650"/>
    <xdr:sp fLocksText="0">
      <xdr:nvSpPr>
        <xdr:cNvPr id="95" name="Text Box 60"/>
        <xdr:cNvSpPr txBox="1">
          <a:spLocks noChangeArrowheads="1"/>
        </xdr:cNvSpPr>
      </xdr:nvSpPr>
      <xdr:spPr>
        <a:xfrm>
          <a:off x="12925425" y="36128325"/>
          <a:ext cx="17145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914400"/>
    <xdr:sp fLocksText="0">
      <xdr:nvSpPr>
        <xdr:cNvPr id="96" name="Text Box 10"/>
        <xdr:cNvSpPr txBox="1">
          <a:spLocks noChangeArrowheads="1"/>
        </xdr:cNvSpPr>
      </xdr:nvSpPr>
      <xdr:spPr>
        <a:xfrm>
          <a:off x="1704975" y="34947225"/>
          <a:ext cx="1714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914400"/>
    <xdr:sp fLocksText="0">
      <xdr:nvSpPr>
        <xdr:cNvPr id="97" name="Text Box 60"/>
        <xdr:cNvSpPr txBox="1">
          <a:spLocks noChangeArrowheads="1"/>
        </xdr:cNvSpPr>
      </xdr:nvSpPr>
      <xdr:spPr>
        <a:xfrm>
          <a:off x="1704975" y="34947225"/>
          <a:ext cx="1714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914400"/>
    <xdr:sp fLocksText="0">
      <xdr:nvSpPr>
        <xdr:cNvPr id="98" name="Text Box 51"/>
        <xdr:cNvSpPr txBox="1">
          <a:spLocks noChangeArrowheads="1"/>
        </xdr:cNvSpPr>
      </xdr:nvSpPr>
      <xdr:spPr>
        <a:xfrm>
          <a:off x="1704975" y="34947225"/>
          <a:ext cx="1714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914400"/>
    <xdr:sp fLocksText="0">
      <xdr:nvSpPr>
        <xdr:cNvPr id="99" name="Text Box 52"/>
        <xdr:cNvSpPr txBox="1">
          <a:spLocks noChangeArrowheads="1"/>
        </xdr:cNvSpPr>
      </xdr:nvSpPr>
      <xdr:spPr>
        <a:xfrm>
          <a:off x="1704975" y="34947225"/>
          <a:ext cx="1714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914400"/>
    <xdr:sp fLocksText="0">
      <xdr:nvSpPr>
        <xdr:cNvPr id="100" name="Text Box 53"/>
        <xdr:cNvSpPr txBox="1">
          <a:spLocks noChangeArrowheads="1"/>
        </xdr:cNvSpPr>
      </xdr:nvSpPr>
      <xdr:spPr>
        <a:xfrm>
          <a:off x="1704975" y="34947225"/>
          <a:ext cx="1714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914400"/>
    <xdr:sp fLocksText="0">
      <xdr:nvSpPr>
        <xdr:cNvPr id="101" name="Text Box 10"/>
        <xdr:cNvSpPr txBox="1">
          <a:spLocks noChangeArrowheads="1"/>
        </xdr:cNvSpPr>
      </xdr:nvSpPr>
      <xdr:spPr>
        <a:xfrm>
          <a:off x="1704975" y="34947225"/>
          <a:ext cx="1714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102" name="Text Box 51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103" name="Text Box 52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104" name="Text Box 53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105" name="Text Box 54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53</xdr:row>
      <xdr:rowOff>0</xdr:rowOff>
    </xdr:from>
    <xdr:ext cx="142875" cy="3171825"/>
    <xdr:sp fLocksText="0">
      <xdr:nvSpPr>
        <xdr:cNvPr id="106" name="Text Box 55"/>
        <xdr:cNvSpPr txBox="1">
          <a:spLocks noChangeArrowheads="1"/>
        </xdr:cNvSpPr>
      </xdr:nvSpPr>
      <xdr:spPr>
        <a:xfrm>
          <a:off x="1781175" y="15449550"/>
          <a:ext cx="142875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107" name="Text Box 56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108" name="Text Box 57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109" name="Text Box 58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110" name="Text Box 59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111" name="Text Box 10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112" name="Text Box 60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113" name="Text Box 51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114" name="Text Box 52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115" name="Text Box 53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116" name="Text Box 10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117" name="Text Box 51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118" name="Text Box 52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119" name="Text Box 53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120" name="Text Box 54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53</xdr:row>
      <xdr:rowOff>0</xdr:rowOff>
    </xdr:from>
    <xdr:ext cx="133350" cy="1885950"/>
    <xdr:sp fLocksText="0">
      <xdr:nvSpPr>
        <xdr:cNvPr id="121" name="Text Box 55"/>
        <xdr:cNvSpPr txBox="1">
          <a:spLocks noChangeArrowheads="1"/>
        </xdr:cNvSpPr>
      </xdr:nvSpPr>
      <xdr:spPr>
        <a:xfrm>
          <a:off x="1781175" y="15449550"/>
          <a:ext cx="1333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122" name="Text Box 56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123" name="Text Box 57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124" name="Text Box 58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125" name="Text Box 59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126" name="Text Box 10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127" name="Text Box 60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128" name="Text Box 51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129" name="Text Box 52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130" name="Text Box 53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131" name="Text Box 10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132" name="Text Box 51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133" name="Text Box 52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134" name="Text Box 53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135" name="Text Box 54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53</xdr:row>
      <xdr:rowOff>0</xdr:rowOff>
    </xdr:from>
    <xdr:ext cx="142875" cy="3171825"/>
    <xdr:sp fLocksText="0">
      <xdr:nvSpPr>
        <xdr:cNvPr id="136" name="Text Box 55"/>
        <xdr:cNvSpPr txBox="1">
          <a:spLocks noChangeArrowheads="1"/>
        </xdr:cNvSpPr>
      </xdr:nvSpPr>
      <xdr:spPr>
        <a:xfrm>
          <a:off x="1781175" y="15449550"/>
          <a:ext cx="142875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137" name="Text Box 56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138" name="Text Box 57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139" name="Text Box 58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140" name="Text Box 59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141" name="Text Box 10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142" name="Text Box 60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143" name="Text Box 51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144" name="Text Box 52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145" name="Text Box 53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146" name="Text Box 10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147" name="Text Box 51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148" name="Text Box 52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149" name="Text Box 53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150" name="Text Box 54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53</xdr:row>
      <xdr:rowOff>0</xdr:rowOff>
    </xdr:from>
    <xdr:ext cx="133350" cy="1885950"/>
    <xdr:sp fLocksText="0">
      <xdr:nvSpPr>
        <xdr:cNvPr id="151" name="Text Box 55"/>
        <xdr:cNvSpPr txBox="1">
          <a:spLocks noChangeArrowheads="1"/>
        </xdr:cNvSpPr>
      </xdr:nvSpPr>
      <xdr:spPr>
        <a:xfrm>
          <a:off x="1781175" y="15449550"/>
          <a:ext cx="1333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152" name="Text Box 56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153" name="Text Box 57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154" name="Text Box 58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155" name="Text Box 59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156" name="Text Box 10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157" name="Text Box 60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158" name="Text Box 51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159" name="Text Box 52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160" name="Text Box 53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161" name="Text Box 10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885950"/>
    <xdr:sp fLocksText="0">
      <xdr:nvSpPr>
        <xdr:cNvPr id="162" name="Text Box 51"/>
        <xdr:cNvSpPr txBox="1">
          <a:spLocks noChangeArrowheads="1"/>
        </xdr:cNvSpPr>
      </xdr:nvSpPr>
      <xdr:spPr>
        <a:xfrm>
          <a:off x="1704975" y="15449550"/>
          <a:ext cx="1905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885950"/>
    <xdr:sp fLocksText="0">
      <xdr:nvSpPr>
        <xdr:cNvPr id="163" name="Text Box 52"/>
        <xdr:cNvSpPr txBox="1">
          <a:spLocks noChangeArrowheads="1"/>
        </xdr:cNvSpPr>
      </xdr:nvSpPr>
      <xdr:spPr>
        <a:xfrm>
          <a:off x="1704975" y="15449550"/>
          <a:ext cx="1905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885950"/>
    <xdr:sp fLocksText="0">
      <xdr:nvSpPr>
        <xdr:cNvPr id="164" name="Text Box 53"/>
        <xdr:cNvSpPr txBox="1">
          <a:spLocks noChangeArrowheads="1"/>
        </xdr:cNvSpPr>
      </xdr:nvSpPr>
      <xdr:spPr>
        <a:xfrm>
          <a:off x="1704975" y="15449550"/>
          <a:ext cx="1905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885950"/>
    <xdr:sp fLocksText="0">
      <xdr:nvSpPr>
        <xdr:cNvPr id="165" name="Text Box 54"/>
        <xdr:cNvSpPr txBox="1">
          <a:spLocks noChangeArrowheads="1"/>
        </xdr:cNvSpPr>
      </xdr:nvSpPr>
      <xdr:spPr>
        <a:xfrm>
          <a:off x="1704975" y="15449550"/>
          <a:ext cx="1905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53</xdr:row>
      <xdr:rowOff>0</xdr:rowOff>
    </xdr:from>
    <xdr:ext cx="142875" cy="1885950"/>
    <xdr:sp fLocksText="0">
      <xdr:nvSpPr>
        <xdr:cNvPr id="166" name="Text Box 55"/>
        <xdr:cNvSpPr txBox="1">
          <a:spLocks noChangeArrowheads="1"/>
        </xdr:cNvSpPr>
      </xdr:nvSpPr>
      <xdr:spPr>
        <a:xfrm>
          <a:off x="1781175" y="15449550"/>
          <a:ext cx="14287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885950"/>
    <xdr:sp fLocksText="0">
      <xdr:nvSpPr>
        <xdr:cNvPr id="167" name="Text Box 56"/>
        <xdr:cNvSpPr txBox="1">
          <a:spLocks noChangeArrowheads="1"/>
        </xdr:cNvSpPr>
      </xdr:nvSpPr>
      <xdr:spPr>
        <a:xfrm>
          <a:off x="1704975" y="15449550"/>
          <a:ext cx="1905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885950"/>
    <xdr:sp fLocksText="0">
      <xdr:nvSpPr>
        <xdr:cNvPr id="168" name="Text Box 57"/>
        <xdr:cNvSpPr txBox="1">
          <a:spLocks noChangeArrowheads="1"/>
        </xdr:cNvSpPr>
      </xdr:nvSpPr>
      <xdr:spPr>
        <a:xfrm>
          <a:off x="1704975" y="15449550"/>
          <a:ext cx="1905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885950"/>
    <xdr:sp fLocksText="0">
      <xdr:nvSpPr>
        <xdr:cNvPr id="169" name="Text Box 58"/>
        <xdr:cNvSpPr txBox="1">
          <a:spLocks noChangeArrowheads="1"/>
        </xdr:cNvSpPr>
      </xdr:nvSpPr>
      <xdr:spPr>
        <a:xfrm>
          <a:off x="1704975" y="15449550"/>
          <a:ext cx="1905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885950"/>
    <xdr:sp fLocksText="0">
      <xdr:nvSpPr>
        <xdr:cNvPr id="170" name="Text Box 59"/>
        <xdr:cNvSpPr txBox="1">
          <a:spLocks noChangeArrowheads="1"/>
        </xdr:cNvSpPr>
      </xdr:nvSpPr>
      <xdr:spPr>
        <a:xfrm>
          <a:off x="1704975" y="15449550"/>
          <a:ext cx="1905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885950"/>
    <xdr:sp fLocksText="0">
      <xdr:nvSpPr>
        <xdr:cNvPr id="171" name="Text Box 10"/>
        <xdr:cNvSpPr txBox="1">
          <a:spLocks noChangeArrowheads="1"/>
        </xdr:cNvSpPr>
      </xdr:nvSpPr>
      <xdr:spPr>
        <a:xfrm>
          <a:off x="1704975" y="15449550"/>
          <a:ext cx="1905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885950"/>
    <xdr:sp fLocksText="0">
      <xdr:nvSpPr>
        <xdr:cNvPr id="172" name="Text Box 60"/>
        <xdr:cNvSpPr txBox="1">
          <a:spLocks noChangeArrowheads="1"/>
        </xdr:cNvSpPr>
      </xdr:nvSpPr>
      <xdr:spPr>
        <a:xfrm>
          <a:off x="1704975" y="15449550"/>
          <a:ext cx="1905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885950"/>
    <xdr:sp fLocksText="0">
      <xdr:nvSpPr>
        <xdr:cNvPr id="173" name="Text Box 51"/>
        <xdr:cNvSpPr txBox="1">
          <a:spLocks noChangeArrowheads="1"/>
        </xdr:cNvSpPr>
      </xdr:nvSpPr>
      <xdr:spPr>
        <a:xfrm>
          <a:off x="1704975" y="15449550"/>
          <a:ext cx="1905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885950"/>
    <xdr:sp fLocksText="0">
      <xdr:nvSpPr>
        <xdr:cNvPr id="174" name="Text Box 52"/>
        <xdr:cNvSpPr txBox="1">
          <a:spLocks noChangeArrowheads="1"/>
        </xdr:cNvSpPr>
      </xdr:nvSpPr>
      <xdr:spPr>
        <a:xfrm>
          <a:off x="1704975" y="15449550"/>
          <a:ext cx="1905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885950"/>
    <xdr:sp fLocksText="0">
      <xdr:nvSpPr>
        <xdr:cNvPr id="175" name="Text Box 53"/>
        <xdr:cNvSpPr txBox="1">
          <a:spLocks noChangeArrowheads="1"/>
        </xdr:cNvSpPr>
      </xdr:nvSpPr>
      <xdr:spPr>
        <a:xfrm>
          <a:off x="1704975" y="15449550"/>
          <a:ext cx="1905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885950"/>
    <xdr:sp fLocksText="0">
      <xdr:nvSpPr>
        <xdr:cNvPr id="176" name="Text Box 10"/>
        <xdr:cNvSpPr txBox="1">
          <a:spLocks noChangeArrowheads="1"/>
        </xdr:cNvSpPr>
      </xdr:nvSpPr>
      <xdr:spPr>
        <a:xfrm>
          <a:off x="1704975" y="15449550"/>
          <a:ext cx="1905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66800"/>
    <xdr:sp fLocksText="0">
      <xdr:nvSpPr>
        <xdr:cNvPr id="177" name="Text Box 51"/>
        <xdr:cNvSpPr txBox="1">
          <a:spLocks noChangeArrowheads="1"/>
        </xdr:cNvSpPr>
      </xdr:nvSpPr>
      <xdr:spPr>
        <a:xfrm>
          <a:off x="1704975" y="1544955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66800"/>
    <xdr:sp fLocksText="0">
      <xdr:nvSpPr>
        <xdr:cNvPr id="178" name="Text Box 52"/>
        <xdr:cNvSpPr txBox="1">
          <a:spLocks noChangeArrowheads="1"/>
        </xdr:cNvSpPr>
      </xdr:nvSpPr>
      <xdr:spPr>
        <a:xfrm>
          <a:off x="1704975" y="1544955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66800"/>
    <xdr:sp fLocksText="0">
      <xdr:nvSpPr>
        <xdr:cNvPr id="179" name="Text Box 53"/>
        <xdr:cNvSpPr txBox="1">
          <a:spLocks noChangeArrowheads="1"/>
        </xdr:cNvSpPr>
      </xdr:nvSpPr>
      <xdr:spPr>
        <a:xfrm>
          <a:off x="1704975" y="1544955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66800"/>
    <xdr:sp fLocksText="0">
      <xdr:nvSpPr>
        <xdr:cNvPr id="180" name="Text Box 54"/>
        <xdr:cNvSpPr txBox="1">
          <a:spLocks noChangeArrowheads="1"/>
        </xdr:cNvSpPr>
      </xdr:nvSpPr>
      <xdr:spPr>
        <a:xfrm>
          <a:off x="1704975" y="1544955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53</xdr:row>
      <xdr:rowOff>0</xdr:rowOff>
    </xdr:from>
    <xdr:ext cx="133350" cy="1066800"/>
    <xdr:sp fLocksText="0">
      <xdr:nvSpPr>
        <xdr:cNvPr id="181" name="Text Box 55"/>
        <xdr:cNvSpPr txBox="1">
          <a:spLocks noChangeArrowheads="1"/>
        </xdr:cNvSpPr>
      </xdr:nvSpPr>
      <xdr:spPr>
        <a:xfrm>
          <a:off x="1781175" y="15449550"/>
          <a:ext cx="1333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66800"/>
    <xdr:sp fLocksText="0">
      <xdr:nvSpPr>
        <xdr:cNvPr id="182" name="Text Box 56"/>
        <xdr:cNvSpPr txBox="1">
          <a:spLocks noChangeArrowheads="1"/>
        </xdr:cNvSpPr>
      </xdr:nvSpPr>
      <xdr:spPr>
        <a:xfrm>
          <a:off x="1704975" y="1544955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66800"/>
    <xdr:sp fLocksText="0">
      <xdr:nvSpPr>
        <xdr:cNvPr id="183" name="Text Box 57"/>
        <xdr:cNvSpPr txBox="1">
          <a:spLocks noChangeArrowheads="1"/>
        </xdr:cNvSpPr>
      </xdr:nvSpPr>
      <xdr:spPr>
        <a:xfrm>
          <a:off x="1704975" y="1544955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66800"/>
    <xdr:sp fLocksText="0">
      <xdr:nvSpPr>
        <xdr:cNvPr id="184" name="Text Box 58"/>
        <xdr:cNvSpPr txBox="1">
          <a:spLocks noChangeArrowheads="1"/>
        </xdr:cNvSpPr>
      </xdr:nvSpPr>
      <xdr:spPr>
        <a:xfrm>
          <a:off x="1704975" y="1544955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66800"/>
    <xdr:sp fLocksText="0">
      <xdr:nvSpPr>
        <xdr:cNvPr id="185" name="Text Box 59"/>
        <xdr:cNvSpPr txBox="1">
          <a:spLocks noChangeArrowheads="1"/>
        </xdr:cNvSpPr>
      </xdr:nvSpPr>
      <xdr:spPr>
        <a:xfrm>
          <a:off x="1704975" y="1544955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66800"/>
    <xdr:sp fLocksText="0">
      <xdr:nvSpPr>
        <xdr:cNvPr id="186" name="Text Box 10"/>
        <xdr:cNvSpPr txBox="1">
          <a:spLocks noChangeArrowheads="1"/>
        </xdr:cNvSpPr>
      </xdr:nvSpPr>
      <xdr:spPr>
        <a:xfrm>
          <a:off x="1704975" y="1544955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66800"/>
    <xdr:sp fLocksText="0">
      <xdr:nvSpPr>
        <xdr:cNvPr id="187" name="Text Box 60"/>
        <xdr:cNvSpPr txBox="1">
          <a:spLocks noChangeArrowheads="1"/>
        </xdr:cNvSpPr>
      </xdr:nvSpPr>
      <xdr:spPr>
        <a:xfrm>
          <a:off x="1704975" y="1544955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66800"/>
    <xdr:sp fLocksText="0">
      <xdr:nvSpPr>
        <xdr:cNvPr id="188" name="Text Box 51"/>
        <xdr:cNvSpPr txBox="1">
          <a:spLocks noChangeArrowheads="1"/>
        </xdr:cNvSpPr>
      </xdr:nvSpPr>
      <xdr:spPr>
        <a:xfrm>
          <a:off x="1704975" y="1544955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66800"/>
    <xdr:sp fLocksText="0">
      <xdr:nvSpPr>
        <xdr:cNvPr id="189" name="Text Box 52"/>
        <xdr:cNvSpPr txBox="1">
          <a:spLocks noChangeArrowheads="1"/>
        </xdr:cNvSpPr>
      </xdr:nvSpPr>
      <xdr:spPr>
        <a:xfrm>
          <a:off x="1704975" y="1544955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66800"/>
    <xdr:sp fLocksText="0">
      <xdr:nvSpPr>
        <xdr:cNvPr id="190" name="Text Box 53"/>
        <xdr:cNvSpPr txBox="1">
          <a:spLocks noChangeArrowheads="1"/>
        </xdr:cNvSpPr>
      </xdr:nvSpPr>
      <xdr:spPr>
        <a:xfrm>
          <a:off x="1704975" y="1544955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66800"/>
    <xdr:sp fLocksText="0">
      <xdr:nvSpPr>
        <xdr:cNvPr id="191" name="Text Box 10"/>
        <xdr:cNvSpPr txBox="1">
          <a:spLocks noChangeArrowheads="1"/>
        </xdr:cNvSpPr>
      </xdr:nvSpPr>
      <xdr:spPr>
        <a:xfrm>
          <a:off x="1704975" y="1544955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90600"/>
    <xdr:sp fLocksText="0">
      <xdr:nvSpPr>
        <xdr:cNvPr id="192" name="Text Box 51"/>
        <xdr:cNvSpPr txBox="1">
          <a:spLocks noChangeArrowheads="1"/>
        </xdr:cNvSpPr>
      </xdr:nvSpPr>
      <xdr:spPr>
        <a:xfrm>
          <a:off x="1704975" y="1544955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90600"/>
    <xdr:sp fLocksText="0">
      <xdr:nvSpPr>
        <xdr:cNvPr id="193" name="Text Box 52"/>
        <xdr:cNvSpPr txBox="1">
          <a:spLocks noChangeArrowheads="1"/>
        </xdr:cNvSpPr>
      </xdr:nvSpPr>
      <xdr:spPr>
        <a:xfrm>
          <a:off x="1704975" y="1544955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90600"/>
    <xdr:sp fLocksText="0">
      <xdr:nvSpPr>
        <xdr:cNvPr id="194" name="Text Box 53"/>
        <xdr:cNvSpPr txBox="1">
          <a:spLocks noChangeArrowheads="1"/>
        </xdr:cNvSpPr>
      </xdr:nvSpPr>
      <xdr:spPr>
        <a:xfrm>
          <a:off x="1704975" y="1544955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90600"/>
    <xdr:sp fLocksText="0">
      <xdr:nvSpPr>
        <xdr:cNvPr id="195" name="Text Box 54"/>
        <xdr:cNvSpPr txBox="1">
          <a:spLocks noChangeArrowheads="1"/>
        </xdr:cNvSpPr>
      </xdr:nvSpPr>
      <xdr:spPr>
        <a:xfrm>
          <a:off x="1704975" y="1544955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53</xdr:row>
      <xdr:rowOff>0</xdr:rowOff>
    </xdr:from>
    <xdr:ext cx="142875" cy="990600"/>
    <xdr:sp fLocksText="0">
      <xdr:nvSpPr>
        <xdr:cNvPr id="196" name="Text Box 55"/>
        <xdr:cNvSpPr txBox="1">
          <a:spLocks noChangeArrowheads="1"/>
        </xdr:cNvSpPr>
      </xdr:nvSpPr>
      <xdr:spPr>
        <a:xfrm>
          <a:off x="1781175" y="15449550"/>
          <a:ext cx="1428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90600"/>
    <xdr:sp fLocksText="0">
      <xdr:nvSpPr>
        <xdr:cNvPr id="197" name="Text Box 56"/>
        <xdr:cNvSpPr txBox="1">
          <a:spLocks noChangeArrowheads="1"/>
        </xdr:cNvSpPr>
      </xdr:nvSpPr>
      <xdr:spPr>
        <a:xfrm>
          <a:off x="1704975" y="1544955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90600"/>
    <xdr:sp fLocksText="0">
      <xdr:nvSpPr>
        <xdr:cNvPr id="198" name="Text Box 57"/>
        <xdr:cNvSpPr txBox="1">
          <a:spLocks noChangeArrowheads="1"/>
        </xdr:cNvSpPr>
      </xdr:nvSpPr>
      <xdr:spPr>
        <a:xfrm>
          <a:off x="1704975" y="1544955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90600"/>
    <xdr:sp fLocksText="0">
      <xdr:nvSpPr>
        <xdr:cNvPr id="199" name="Text Box 58"/>
        <xdr:cNvSpPr txBox="1">
          <a:spLocks noChangeArrowheads="1"/>
        </xdr:cNvSpPr>
      </xdr:nvSpPr>
      <xdr:spPr>
        <a:xfrm>
          <a:off x="1704975" y="1544955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90600"/>
    <xdr:sp fLocksText="0">
      <xdr:nvSpPr>
        <xdr:cNvPr id="200" name="Text Box 59"/>
        <xdr:cNvSpPr txBox="1">
          <a:spLocks noChangeArrowheads="1"/>
        </xdr:cNvSpPr>
      </xdr:nvSpPr>
      <xdr:spPr>
        <a:xfrm>
          <a:off x="1704975" y="1544955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90600"/>
    <xdr:sp fLocksText="0">
      <xdr:nvSpPr>
        <xdr:cNvPr id="201" name="Text Box 550"/>
        <xdr:cNvSpPr txBox="1">
          <a:spLocks noChangeArrowheads="1"/>
        </xdr:cNvSpPr>
      </xdr:nvSpPr>
      <xdr:spPr>
        <a:xfrm>
          <a:off x="1704975" y="1544955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90600"/>
    <xdr:sp fLocksText="0">
      <xdr:nvSpPr>
        <xdr:cNvPr id="202" name="Text Box 551"/>
        <xdr:cNvSpPr txBox="1">
          <a:spLocks noChangeArrowheads="1"/>
        </xdr:cNvSpPr>
      </xdr:nvSpPr>
      <xdr:spPr>
        <a:xfrm>
          <a:off x="1704975" y="1544955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90600"/>
    <xdr:sp fLocksText="0">
      <xdr:nvSpPr>
        <xdr:cNvPr id="203" name="Text Box 552"/>
        <xdr:cNvSpPr txBox="1">
          <a:spLocks noChangeArrowheads="1"/>
        </xdr:cNvSpPr>
      </xdr:nvSpPr>
      <xdr:spPr>
        <a:xfrm>
          <a:off x="1704975" y="1544955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90600"/>
    <xdr:sp fLocksText="0">
      <xdr:nvSpPr>
        <xdr:cNvPr id="204" name="Text Box 553"/>
        <xdr:cNvSpPr txBox="1">
          <a:spLocks noChangeArrowheads="1"/>
        </xdr:cNvSpPr>
      </xdr:nvSpPr>
      <xdr:spPr>
        <a:xfrm>
          <a:off x="1704975" y="1544955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90600"/>
    <xdr:sp fLocksText="0">
      <xdr:nvSpPr>
        <xdr:cNvPr id="205" name="Text Box 554"/>
        <xdr:cNvSpPr txBox="1">
          <a:spLocks noChangeArrowheads="1"/>
        </xdr:cNvSpPr>
      </xdr:nvSpPr>
      <xdr:spPr>
        <a:xfrm>
          <a:off x="1704975" y="1544955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90600"/>
    <xdr:sp fLocksText="0">
      <xdr:nvSpPr>
        <xdr:cNvPr id="206" name="Text Box 555"/>
        <xdr:cNvSpPr txBox="1">
          <a:spLocks noChangeArrowheads="1"/>
        </xdr:cNvSpPr>
      </xdr:nvSpPr>
      <xdr:spPr>
        <a:xfrm>
          <a:off x="1704975" y="1544955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207" name="Text Box 51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208" name="Text Box 52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209" name="Text Box 53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210" name="Text Box 54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53</xdr:row>
      <xdr:rowOff>0</xdr:rowOff>
    </xdr:from>
    <xdr:ext cx="142875" cy="3171825"/>
    <xdr:sp fLocksText="0">
      <xdr:nvSpPr>
        <xdr:cNvPr id="211" name="Text Box 55"/>
        <xdr:cNvSpPr txBox="1">
          <a:spLocks noChangeArrowheads="1"/>
        </xdr:cNvSpPr>
      </xdr:nvSpPr>
      <xdr:spPr>
        <a:xfrm>
          <a:off x="1781175" y="15449550"/>
          <a:ext cx="142875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212" name="Text Box 56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213" name="Text Box 57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214" name="Text Box 58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215" name="Text Box 59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216" name="Text Box 10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217" name="Text Box 60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218" name="Text Box 51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219" name="Text Box 52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220" name="Text Box 53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221" name="Text Box 10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222" name="Text Box 51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223" name="Text Box 52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224" name="Text Box 53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225" name="Text Box 54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53</xdr:row>
      <xdr:rowOff>0</xdr:rowOff>
    </xdr:from>
    <xdr:ext cx="133350" cy="1885950"/>
    <xdr:sp fLocksText="0">
      <xdr:nvSpPr>
        <xdr:cNvPr id="226" name="Text Box 55"/>
        <xdr:cNvSpPr txBox="1">
          <a:spLocks noChangeArrowheads="1"/>
        </xdr:cNvSpPr>
      </xdr:nvSpPr>
      <xdr:spPr>
        <a:xfrm>
          <a:off x="1781175" y="15449550"/>
          <a:ext cx="1333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227" name="Text Box 56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228" name="Text Box 57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229" name="Text Box 58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230" name="Text Box 59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231" name="Text Box 10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232" name="Text Box 60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233" name="Text Box 51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234" name="Text Box 52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235" name="Text Box 53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236" name="Text Box 10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237" name="Text Box 51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238" name="Text Box 52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239" name="Text Box 53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240" name="Text Box 54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53</xdr:row>
      <xdr:rowOff>0</xdr:rowOff>
    </xdr:from>
    <xdr:ext cx="142875" cy="3171825"/>
    <xdr:sp fLocksText="0">
      <xdr:nvSpPr>
        <xdr:cNvPr id="241" name="Text Box 55"/>
        <xdr:cNvSpPr txBox="1">
          <a:spLocks noChangeArrowheads="1"/>
        </xdr:cNvSpPr>
      </xdr:nvSpPr>
      <xdr:spPr>
        <a:xfrm>
          <a:off x="1781175" y="15449550"/>
          <a:ext cx="142875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242" name="Text Box 56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243" name="Text Box 57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244" name="Text Box 58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245" name="Text Box 59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246" name="Text Box 10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247" name="Text Box 60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248" name="Text Box 51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249" name="Text Box 52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250" name="Text Box 53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251" name="Text Box 10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252" name="Text Box 51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253" name="Text Box 52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254" name="Text Box 53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255" name="Text Box 54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53</xdr:row>
      <xdr:rowOff>0</xdr:rowOff>
    </xdr:from>
    <xdr:ext cx="133350" cy="1885950"/>
    <xdr:sp fLocksText="0">
      <xdr:nvSpPr>
        <xdr:cNvPr id="256" name="Text Box 55"/>
        <xdr:cNvSpPr txBox="1">
          <a:spLocks noChangeArrowheads="1"/>
        </xdr:cNvSpPr>
      </xdr:nvSpPr>
      <xdr:spPr>
        <a:xfrm>
          <a:off x="1781175" y="15449550"/>
          <a:ext cx="1333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257" name="Text Box 56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258" name="Text Box 57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259" name="Text Box 58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260" name="Text Box 59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261" name="Text Box 10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262" name="Text Box 60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263" name="Text Box 51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264" name="Text Box 52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265" name="Text Box 53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266" name="Text Box 10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885950"/>
    <xdr:sp fLocksText="0">
      <xdr:nvSpPr>
        <xdr:cNvPr id="267" name="Text Box 51"/>
        <xdr:cNvSpPr txBox="1">
          <a:spLocks noChangeArrowheads="1"/>
        </xdr:cNvSpPr>
      </xdr:nvSpPr>
      <xdr:spPr>
        <a:xfrm>
          <a:off x="1704975" y="15449550"/>
          <a:ext cx="1905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885950"/>
    <xdr:sp fLocksText="0">
      <xdr:nvSpPr>
        <xdr:cNvPr id="268" name="Text Box 52"/>
        <xdr:cNvSpPr txBox="1">
          <a:spLocks noChangeArrowheads="1"/>
        </xdr:cNvSpPr>
      </xdr:nvSpPr>
      <xdr:spPr>
        <a:xfrm>
          <a:off x="1704975" y="15449550"/>
          <a:ext cx="1905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885950"/>
    <xdr:sp fLocksText="0">
      <xdr:nvSpPr>
        <xdr:cNvPr id="269" name="Text Box 53"/>
        <xdr:cNvSpPr txBox="1">
          <a:spLocks noChangeArrowheads="1"/>
        </xdr:cNvSpPr>
      </xdr:nvSpPr>
      <xdr:spPr>
        <a:xfrm>
          <a:off x="1704975" y="15449550"/>
          <a:ext cx="1905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885950"/>
    <xdr:sp fLocksText="0">
      <xdr:nvSpPr>
        <xdr:cNvPr id="270" name="Text Box 54"/>
        <xdr:cNvSpPr txBox="1">
          <a:spLocks noChangeArrowheads="1"/>
        </xdr:cNvSpPr>
      </xdr:nvSpPr>
      <xdr:spPr>
        <a:xfrm>
          <a:off x="1704975" y="15449550"/>
          <a:ext cx="1905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53</xdr:row>
      <xdr:rowOff>0</xdr:rowOff>
    </xdr:from>
    <xdr:ext cx="142875" cy="1885950"/>
    <xdr:sp fLocksText="0">
      <xdr:nvSpPr>
        <xdr:cNvPr id="271" name="Text Box 55"/>
        <xdr:cNvSpPr txBox="1">
          <a:spLocks noChangeArrowheads="1"/>
        </xdr:cNvSpPr>
      </xdr:nvSpPr>
      <xdr:spPr>
        <a:xfrm>
          <a:off x="1781175" y="15449550"/>
          <a:ext cx="14287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885950"/>
    <xdr:sp fLocksText="0">
      <xdr:nvSpPr>
        <xdr:cNvPr id="272" name="Text Box 56"/>
        <xdr:cNvSpPr txBox="1">
          <a:spLocks noChangeArrowheads="1"/>
        </xdr:cNvSpPr>
      </xdr:nvSpPr>
      <xdr:spPr>
        <a:xfrm>
          <a:off x="1704975" y="15449550"/>
          <a:ext cx="1905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885950"/>
    <xdr:sp fLocksText="0">
      <xdr:nvSpPr>
        <xdr:cNvPr id="273" name="Text Box 57"/>
        <xdr:cNvSpPr txBox="1">
          <a:spLocks noChangeArrowheads="1"/>
        </xdr:cNvSpPr>
      </xdr:nvSpPr>
      <xdr:spPr>
        <a:xfrm>
          <a:off x="1704975" y="15449550"/>
          <a:ext cx="1905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885950"/>
    <xdr:sp fLocksText="0">
      <xdr:nvSpPr>
        <xdr:cNvPr id="274" name="Text Box 58"/>
        <xdr:cNvSpPr txBox="1">
          <a:spLocks noChangeArrowheads="1"/>
        </xdr:cNvSpPr>
      </xdr:nvSpPr>
      <xdr:spPr>
        <a:xfrm>
          <a:off x="1704975" y="15449550"/>
          <a:ext cx="1905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885950"/>
    <xdr:sp fLocksText="0">
      <xdr:nvSpPr>
        <xdr:cNvPr id="275" name="Text Box 59"/>
        <xdr:cNvSpPr txBox="1">
          <a:spLocks noChangeArrowheads="1"/>
        </xdr:cNvSpPr>
      </xdr:nvSpPr>
      <xdr:spPr>
        <a:xfrm>
          <a:off x="1704975" y="15449550"/>
          <a:ext cx="1905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885950"/>
    <xdr:sp fLocksText="0">
      <xdr:nvSpPr>
        <xdr:cNvPr id="276" name="Text Box 10"/>
        <xdr:cNvSpPr txBox="1">
          <a:spLocks noChangeArrowheads="1"/>
        </xdr:cNvSpPr>
      </xdr:nvSpPr>
      <xdr:spPr>
        <a:xfrm>
          <a:off x="1704975" y="15449550"/>
          <a:ext cx="1905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885950"/>
    <xdr:sp fLocksText="0">
      <xdr:nvSpPr>
        <xdr:cNvPr id="277" name="Text Box 60"/>
        <xdr:cNvSpPr txBox="1">
          <a:spLocks noChangeArrowheads="1"/>
        </xdr:cNvSpPr>
      </xdr:nvSpPr>
      <xdr:spPr>
        <a:xfrm>
          <a:off x="1704975" y="15449550"/>
          <a:ext cx="1905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885950"/>
    <xdr:sp fLocksText="0">
      <xdr:nvSpPr>
        <xdr:cNvPr id="278" name="Text Box 51"/>
        <xdr:cNvSpPr txBox="1">
          <a:spLocks noChangeArrowheads="1"/>
        </xdr:cNvSpPr>
      </xdr:nvSpPr>
      <xdr:spPr>
        <a:xfrm>
          <a:off x="1704975" y="15449550"/>
          <a:ext cx="1905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885950"/>
    <xdr:sp fLocksText="0">
      <xdr:nvSpPr>
        <xdr:cNvPr id="279" name="Text Box 52"/>
        <xdr:cNvSpPr txBox="1">
          <a:spLocks noChangeArrowheads="1"/>
        </xdr:cNvSpPr>
      </xdr:nvSpPr>
      <xdr:spPr>
        <a:xfrm>
          <a:off x="1704975" y="15449550"/>
          <a:ext cx="1905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885950"/>
    <xdr:sp fLocksText="0">
      <xdr:nvSpPr>
        <xdr:cNvPr id="280" name="Text Box 53"/>
        <xdr:cNvSpPr txBox="1">
          <a:spLocks noChangeArrowheads="1"/>
        </xdr:cNvSpPr>
      </xdr:nvSpPr>
      <xdr:spPr>
        <a:xfrm>
          <a:off x="1704975" y="15449550"/>
          <a:ext cx="1905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885950"/>
    <xdr:sp fLocksText="0">
      <xdr:nvSpPr>
        <xdr:cNvPr id="281" name="Text Box 10"/>
        <xdr:cNvSpPr txBox="1">
          <a:spLocks noChangeArrowheads="1"/>
        </xdr:cNvSpPr>
      </xdr:nvSpPr>
      <xdr:spPr>
        <a:xfrm>
          <a:off x="1704975" y="15449550"/>
          <a:ext cx="1905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66800"/>
    <xdr:sp fLocksText="0">
      <xdr:nvSpPr>
        <xdr:cNvPr id="282" name="Text Box 51"/>
        <xdr:cNvSpPr txBox="1">
          <a:spLocks noChangeArrowheads="1"/>
        </xdr:cNvSpPr>
      </xdr:nvSpPr>
      <xdr:spPr>
        <a:xfrm>
          <a:off x="1704975" y="1544955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66800"/>
    <xdr:sp fLocksText="0">
      <xdr:nvSpPr>
        <xdr:cNvPr id="283" name="Text Box 52"/>
        <xdr:cNvSpPr txBox="1">
          <a:spLocks noChangeArrowheads="1"/>
        </xdr:cNvSpPr>
      </xdr:nvSpPr>
      <xdr:spPr>
        <a:xfrm>
          <a:off x="1704975" y="1544955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66800"/>
    <xdr:sp fLocksText="0">
      <xdr:nvSpPr>
        <xdr:cNvPr id="284" name="Text Box 53"/>
        <xdr:cNvSpPr txBox="1">
          <a:spLocks noChangeArrowheads="1"/>
        </xdr:cNvSpPr>
      </xdr:nvSpPr>
      <xdr:spPr>
        <a:xfrm>
          <a:off x="1704975" y="1544955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66800"/>
    <xdr:sp fLocksText="0">
      <xdr:nvSpPr>
        <xdr:cNvPr id="285" name="Text Box 54"/>
        <xdr:cNvSpPr txBox="1">
          <a:spLocks noChangeArrowheads="1"/>
        </xdr:cNvSpPr>
      </xdr:nvSpPr>
      <xdr:spPr>
        <a:xfrm>
          <a:off x="1704975" y="1544955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53</xdr:row>
      <xdr:rowOff>0</xdr:rowOff>
    </xdr:from>
    <xdr:ext cx="133350" cy="1066800"/>
    <xdr:sp fLocksText="0">
      <xdr:nvSpPr>
        <xdr:cNvPr id="286" name="Text Box 55"/>
        <xdr:cNvSpPr txBox="1">
          <a:spLocks noChangeArrowheads="1"/>
        </xdr:cNvSpPr>
      </xdr:nvSpPr>
      <xdr:spPr>
        <a:xfrm>
          <a:off x="1781175" y="15449550"/>
          <a:ext cx="1333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66800"/>
    <xdr:sp fLocksText="0">
      <xdr:nvSpPr>
        <xdr:cNvPr id="287" name="Text Box 56"/>
        <xdr:cNvSpPr txBox="1">
          <a:spLocks noChangeArrowheads="1"/>
        </xdr:cNvSpPr>
      </xdr:nvSpPr>
      <xdr:spPr>
        <a:xfrm>
          <a:off x="1704975" y="1544955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66800"/>
    <xdr:sp fLocksText="0">
      <xdr:nvSpPr>
        <xdr:cNvPr id="288" name="Text Box 57"/>
        <xdr:cNvSpPr txBox="1">
          <a:spLocks noChangeArrowheads="1"/>
        </xdr:cNvSpPr>
      </xdr:nvSpPr>
      <xdr:spPr>
        <a:xfrm>
          <a:off x="1704975" y="1544955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66800"/>
    <xdr:sp fLocksText="0">
      <xdr:nvSpPr>
        <xdr:cNvPr id="289" name="Text Box 58"/>
        <xdr:cNvSpPr txBox="1">
          <a:spLocks noChangeArrowheads="1"/>
        </xdr:cNvSpPr>
      </xdr:nvSpPr>
      <xdr:spPr>
        <a:xfrm>
          <a:off x="1704975" y="1544955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66800"/>
    <xdr:sp fLocksText="0">
      <xdr:nvSpPr>
        <xdr:cNvPr id="290" name="Text Box 59"/>
        <xdr:cNvSpPr txBox="1">
          <a:spLocks noChangeArrowheads="1"/>
        </xdr:cNvSpPr>
      </xdr:nvSpPr>
      <xdr:spPr>
        <a:xfrm>
          <a:off x="1704975" y="1544955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66800"/>
    <xdr:sp fLocksText="0">
      <xdr:nvSpPr>
        <xdr:cNvPr id="291" name="Text Box 10"/>
        <xdr:cNvSpPr txBox="1">
          <a:spLocks noChangeArrowheads="1"/>
        </xdr:cNvSpPr>
      </xdr:nvSpPr>
      <xdr:spPr>
        <a:xfrm>
          <a:off x="1704975" y="1544955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66800"/>
    <xdr:sp fLocksText="0">
      <xdr:nvSpPr>
        <xdr:cNvPr id="292" name="Text Box 60"/>
        <xdr:cNvSpPr txBox="1">
          <a:spLocks noChangeArrowheads="1"/>
        </xdr:cNvSpPr>
      </xdr:nvSpPr>
      <xdr:spPr>
        <a:xfrm>
          <a:off x="1704975" y="1544955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66800"/>
    <xdr:sp fLocksText="0">
      <xdr:nvSpPr>
        <xdr:cNvPr id="293" name="Text Box 51"/>
        <xdr:cNvSpPr txBox="1">
          <a:spLocks noChangeArrowheads="1"/>
        </xdr:cNvSpPr>
      </xdr:nvSpPr>
      <xdr:spPr>
        <a:xfrm>
          <a:off x="1704975" y="1544955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66800"/>
    <xdr:sp fLocksText="0">
      <xdr:nvSpPr>
        <xdr:cNvPr id="294" name="Text Box 52"/>
        <xdr:cNvSpPr txBox="1">
          <a:spLocks noChangeArrowheads="1"/>
        </xdr:cNvSpPr>
      </xdr:nvSpPr>
      <xdr:spPr>
        <a:xfrm>
          <a:off x="1704975" y="1544955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66800"/>
    <xdr:sp fLocksText="0">
      <xdr:nvSpPr>
        <xdr:cNvPr id="295" name="Text Box 53"/>
        <xdr:cNvSpPr txBox="1">
          <a:spLocks noChangeArrowheads="1"/>
        </xdr:cNvSpPr>
      </xdr:nvSpPr>
      <xdr:spPr>
        <a:xfrm>
          <a:off x="1704975" y="1544955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66800"/>
    <xdr:sp fLocksText="0">
      <xdr:nvSpPr>
        <xdr:cNvPr id="296" name="Text Box 10"/>
        <xdr:cNvSpPr txBox="1">
          <a:spLocks noChangeArrowheads="1"/>
        </xdr:cNvSpPr>
      </xdr:nvSpPr>
      <xdr:spPr>
        <a:xfrm>
          <a:off x="1704975" y="1544955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90600"/>
    <xdr:sp fLocksText="0">
      <xdr:nvSpPr>
        <xdr:cNvPr id="297" name="Text Box 51"/>
        <xdr:cNvSpPr txBox="1">
          <a:spLocks noChangeArrowheads="1"/>
        </xdr:cNvSpPr>
      </xdr:nvSpPr>
      <xdr:spPr>
        <a:xfrm>
          <a:off x="1704975" y="1544955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90600"/>
    <xdr:sp fLocksText="0">
      <xdr:nvSpPr>
        <xdr:cNvPr id="298" name="Text Box 52"/>
        <xdr:cNvSpPr txBox="1">
          <a:spLocks noChangeArrowheads="1"/>
        </xdr:cNvSpPr>
      </xdr:nvSpPr>
      <xdr:spPr>
        <a:xfrm>
          <a:off x="1704975" y="1544955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90600"/>
    <xdr:sp fLocksText="0">
      <xdr:nvSpPr>
        <xdr:cNvPr id="299" name="Text Box 53"/>
        <xdr:cNvSpPr txBox="1">
          <a:spLocks noChangeArrowheads="1"/>
        </xdr:cNvSpPr>
      </xdr:nvSpPr>
      <xdr:spPr>
        <a:xfrm>
          <a:off x="1704975" y="1544955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90600"/>
    <xdr:sp fLocksText="0">
      <xdr:nvSpPr>
        <xdr:cNvPr id="300" name="Text Box 54"/>
        <xdr:cNvSpPr txBox="1">
          <a:spLocks noChangeArrowheads="1"/>
        </xdr:cNvSpPr>
      </xdr:nvSpPr>
      <xdr:spPr>
        <a:xfrm>
          <a:off x="1704975" y="1544955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53</xdr:row>
      <xdr:rowOff>0</xdr:rowOff>
    </xdr:from>
    <xdr:ext cx="142875" cy="990600"/>
    <xdr:sp fLocksText="0">
      <xdr:nvSpPr>
        <xdr:cNvPr id="301" name="Text Box 55"/>
        <xdr:cNvSpPr txBox="1">
          <a:spLocks noChangeArrowheads="1"/>
        </xdr:cNvSpPr>
      </xdr:nvSpPr>
      <xdr:spPr>
        <a:xfrm>
          <a:off x="1781175" y="15449550"/>
          <a:ext cx="1428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90600"/>
    <xdr:sp fLocksText="0">
      <xdr:nvSpPr>
        <xdr:cNvPr id="302" name="Text Box 56"/>
        <xdr:cNvSpPr txBox="1">
          <a:spLocks noChangeArrowheads="1"/>
        </xdr:cNvSpPr>
      </xdr:nvSpPr>
      <xdr:spPr>
        <a:xfrm>
          <a:off x="1704975" y="1544955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90600"/>
    <xdr:sp fLocksText="0">
      <xdr:nvSpPr>
        <xdr:cNvPr id="303" name="Text Box 57"/>
        <xdr:cNvSpPr txBox="1">
          <a:spLocks noChangeArrowheads="1"/>
        </xdr:cNvSpPr>
      </xdr:nvSpPr>
      <xdr:spPr>
        <a:xfrm>
          <a:off x="1704975" y="1544955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90600"/>
    <xdr:sp fLocksText="0">
      <xdr:nvSpPr>
        <xdr:cNvPr id="304" name="Text Box 58"/>
        <xdr:cNvSpPr txBox="1">
          <a:spLocks noChangeArrowheads="1"/>
        </xdr:cNvSpPr>
      </xdr:nvSpPr>
      <xdr:spPr>
        <a:xfrm>
          <a:off x="1704975" y="1544955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90600"/>
    <xdr:sp fLocksText="0">
      <xdr:nvSpPr>
        <xdr:cNvPr id="305" name="Text Box 59"/>
        <xdr:cNvSpPr txBox="1">
          <a:spLocks noChangeArrowheads="1"/>
        </xdr:cNvSpPr>
      </xdr:nvSpPr>
      <xdr:spPr>
        <a:xfrm>
          <a:off x="1704975" y="1544955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90600"/>
    <xdr:sp fLocksText="0">
      <xdr:nvSpPr>
        <xdr:cNvPr id="306" name="Text Box 550"/>
        <xdr:cNvSpPr txBox="1">
          <a:spLocks noChangeArrowheads="1"/>
        </xdr:cNvSpPr>
      </xdr:nvSpPr>
      <xdr:spPr>
        <a:xfrm>
          <a:off x="1704975" y="1544955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90600"/>
    <xdr:sp fLocksText="0">
      <xdr:nvSpPr>
        <xdr:cNvPr id="307" name="Text Box 551"/>
        <xdr:cNvSpPr txBox="1">
          <a:spLocks noChangeArrowheads="1"/>
        </xdr:cNvSpPr>
      </xdr:nvSpPr>
      <xdr:spPr>
        <a:xfrm>
          <a:off x="1704975" y="1544955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90600"/>
    <xdr:sp fLocksText="0">
      <xdr:nvSpPr>
        <xdr:cNvPr id="308" name="Text Box 552"/>
        <xdr:cNvSpPr txBox="1">
          <a:spLocks noChangeArrowheads="1"/>
        </xdr:cNvSpPr>
      </xdr:nvSpPr>
      <xdr:spPr>
        <a:xfrm>
          <a:off x="1704975" y="1544955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90600"/>
    <xdr:sp fLocksText="0">
      <xdr:nvSpPr>
        <xdr:cNvPr id="309" name="Text Box 553"/>
        <xdr:cNvSpPr txBox="1">
          <a:spLocks noChangeArrowheads="1"/>
        </xdr:cNvSpPr>
      </xdr:nvSpPr>
      <xdr:spPr>
        <a:xfrm>
          <a:off x="1704975" y="1544955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90600"/>
    <xdr:sp fLocksText="0">
      <xdr:nvSpPr>
        <xdr:cNvPr id="310" name="Text Box 554"/>
        <xdr:cNvSpPr txBox="1">
          <a:spLocks noChangeArrowheads="1"/>
        </xdr:cNvSpPr>
      </xdr:nvSpPr>
      <xdr:spPr>
        <a:xfrm>
          <a:off x="1704975" y="1544955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90600"/>
    <xdr:sp fLocksText="0">
      <xdr:nvSpPr>
        <xdr:cNvPr id="311" name="Text Box 555"/>
        <xdr:cNvSpPr txBox="1">
          <a:spLocks noChangeArrowheads="1"/>
        </xdr:cNvSpPr>
      </xdr:nvSpPr>
      <xdr:spPr>
        <a:xfrm>
          <a:off x="1704975" y="1544955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312" name="Text Box 51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313" name="Text Box 52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314" name="Text Box 53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315" name="Text Box 54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53</xdr:row>
      <xdr:rowOff>0</xdr:rowOff>
    </xdr:from>
    <xdr:ext cx="142875" cy="3171825"/>
    <xdr:sp fLocksText="0">
      <xdr:nvSpPr>
        <xdr:cNvPr id="316" name="Text Box 55"/>
        <xdr:cNvSpPr txBox="1">
          <a:spLocks noChangeArrowheads="1"/>
        </xdr:cNvSpPr>
      </xdr:nvSpPr>
      <xdr:spPr>
        <a:xfrm>
          <a:off x="1781175" y="15449550"/>
          <a:ext cx="142875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317" name="Text Box 56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318" name="Text Box 57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319" name="Text Box 58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320" name="Text Box 59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321" name="Text Box 10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322" name="Text Box 60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323" name="Text Box 51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324" name="Text Box 52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325" name="Text Box 53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326" name="Text Box 10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327" name="Text Box 51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328" name="Text Box 52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329" name="Text Box 53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330" name="Text Box 54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53</xdr:row>
      <xdr:rowOff>0</xdr:rowOff>
    </xdr:from>
    <xdr:ext cx="133350" cy="1885950"/>
    <xdr:sp fLocksText="0">
      <xdr:nvSpPr>
        <xdr:cNvPr id="331" name="Text Box 55"/>
        <xdr:cNvSpPr txBox="1">
          <a:spLocks noChangeArrowheads="1"/>
        </xdr:cNvSpPr>
      </xdr:nvSpPr>
      <xdr:spPr>
        <a:xfrm>
          <a:off x="1781175" y="15449550"/>
          <a:ext cx="1333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332" name="Text Box 56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333" name="Text Box 57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334" name="Text Box 58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335" name="Text Box 59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336" name="Text Box 10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337" name="Text Box 60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338" name="Text Box 51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339" name="Text Box 52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340" name="Text Box 53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341" name="Text Box 10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342" name="Text Box 51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343" name="Text Box 52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344" name="Text Box 53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345" name="Text Box 54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53</xdr:row>
      <xdr:rowOff>0</xdr:rowOff>
    </xdr:from>
    <xdr:ext cx="142875" cy="3171825"/>
    <xdr:sp fLocksText="0">
      <xdr:nvSpPr>
        <xdr:cNvPr id="346" name="Text Box 55"/>
        <xdr:cNvSpPr txBox="1">
          <a:spLocks noChangeArrowheads="1"/>
        </xdr:cNvSpPr>
      </xdr:nvSpPr>
      <xdr:spPr>
        <a:xfrm>
          <a:off x="1781175" y="15449550"/>
          <a:ext cx="142875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347" name="Text Box 56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348" name="Text Box 57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349" name="Text Box 58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350" name="Text Box 59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351" name="Text Box 10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352" name="Text Box 60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353" name="Text Box 51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354" name="Text Box 52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355" name="Text Box 53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356" name="Text Box 10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357" name="Text Box 51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358" name="Text Box 52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359" name="Text Box 53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360" name="Text Box 54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53</xdr:row>
      <xdr:rowOff>0</xdr:rowOff>
    </xdr:from>
    <xdr:ext cx="133350" cy="1885950"/>
    <xdr:sp fLocksText="0">
      <xdr:nvSpPr>
        <xdr:cNvPr id="361" name="Text Box 55"/>
        <xdr:cNvSpPr txBox="1">
          <a:spLocks noChangeArrowheads="1"/>
        </xdr:cNvSpPr>
      </xdr:nvSpPr>
      <xdr:spPr>
        <a:xfrm>
          <a:off x="1781175" y="15449550"/>
          <a:ext cx="1333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362" name="Text Box 56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363" name="Text Box 57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364" name="Text Box 58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365" name="Text Box 59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366" name="Text Box 10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367" name="Text Box 60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368" name="Text Box 51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369" name="Text Box 52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370" name="Text Box 53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371" name="Text Box 10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885950"/>
    <xdr:sp fLocksText="0">
      <xdr:nvSpPr>
        <xdr:cNvPr id="372" name="Text Box 51"/>
        <xdr:cNvSpPr txBox="1">
          <a:spLocks noChangeArrowheads="1"/>
        </xdr:cNvSpPr>
      </xdr:nvSpPr>
      <xdr:spPr>
        <a:xfrm>
          <a:off x="1704975" y="15449550"/>
          <a:ext cx="1905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885950"/>
    <xdr:sp fLocksText="0">
      <xdr:nvSpPr>
        <xdr:cNvPr id="373" name="Text Box 52"/>
        <xdr:cNvSpPr txBox="1">
          <a:spLocks noChangeArrowheads="1"/>
        </xdr:cNvSpPr>
      </xdr:nvSpPr>
      <xdr:spPr>
        <a:xfrm>
          <a:off x="1704975" y="15449550"/>
          <a:ext cx="1905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885950"/>
    <xdr:sp fLocksText="0">
      <xdr:nvSpPr>
        <xdr:cNvPr id="374" name="Text Box 53"/>
        <xdr:cNvSpPr txBox="1">
          <a:spLocks noChangeArrowheads="1"/>
        </xdr:cNvSpPr>
      </xdr:nvSpPr>
      <xdr:spPr>
        <a:xfrm>
          <a:off x="1704975" y="15449550"/>
          <a:ext cx="1905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885950"/>
    <xdr:sp fLocksText="0">
      <xdr:nvSpPr>
        <xdr:cNvPr id="375" name="Text Box 54"/>
        <xdr:cNvSpPr txBox="1">
          <a:spLocks noChangeArrowheads="1"/>
        </xdr:cNvSpPr>
      </xdr:nvSpPr>
      <xdr:spPr>
        <a:xfrm>
          <a:off x="1704975" y="15449550"/>
          <a:ext cx="1905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53</xdr:row>
      <xdr:rowOff>0</xdr:rowOff>
    </xdr:from>
    <xdr:ext cx="142875" cy="1885950"/>
    <xdr:sp fLocksText="0">
      <xdr:nvSpPr>
        <xdr:cNvPr id="376" name="Text Box 55"/>
        <xdr:cNvSpPr txBox="1">
          <a:spLocks noChangeArrowheads="1"/>
        </xdr:cNvSpPr>
      </xdr:nvSpPr>
      <xdr:spPr>
        <a:xfrm>
          <a:off x="1781175" y="15449550"/>
          <a:ext cx="14287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885950"/>
    <xdr:sp fLocksText="0">
      <xdr:nvSpPr>
        <xdr:cNvPr id="377" name="Text Box 56"/>
        <xdr:cNvSpPr txBox="1">
          <a:spLocks noChangeArrowheads="1"/>
        </xdr:cNvSpPr>
      </xdr:nvSpPr>
      <xdr:spPr>
        <a:xfrm>
          <a:off x="1704975" y="15449550"/>
          <a:ext cx="1905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885950"/>
    <xdr:sp fLocksText="0">
      <xdr:nvSpPr>
        <xdr:cNvPr id="378" name="Text Box 57"/>
        <xdr:cNvSpPr txBox="1">
          <a:spLocks noChangeArrowheads="1"/>
        </xdr:cNvSpPr>
      </xdr:nvSpPr>
      <xdr:spPr>
        <a:xfrm>
          <a:off x="1704975" y="15449550"/>
          <a:ext cx="1905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885950"/>
    <xdr:sp fLocksText="0">
      <xdr:nvSpPr>
        <xdr:cNvPr id="379" name="Text Box 58"/>
        <xdr:cNvSpPr txBox="1">
          <a:spLocks noChangeArrowheads="1"/>
        </xdr:cNvSpPr>
      </xdr:nvSpPr>
      <xdr:spPr>
        <a:xfrm>
          <a:off x="1704975" y="15449550"/>
          <a:ext cx="1905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885950"/>
    <xdr:sp fLocksText="0">
      <xdr:nvSpPr>
        <xdr:cNvPr id="380" name="Text Box 59"/>
        <xdr:cNvSpPr txBox="1">
          <a:spLocks noChangeArrowheads="1"/>
        </xdr:cNvSpPr>
      </xdr:nvSpPr>
      <xdr:spPr>
        <a:xfrm>
          <a:off x="1704975" y="15449550"/>
          <a:ext cx="1905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885950"/>
    <xdr:sp fLocksText="0">
      <xdr:nvSpPr>
        <xdr:cNvPr id="381" name="Text Box 10"/>
        <xdr:cNvSpPr txBox="1">
          <a:spLocks noChangeArrowheads="1"/>
        </xdr:cNvSpPr>
      </xdr:nvSpPr>
      <xdr:spPr>
        <a:xfrm>
          <a:off x="1704975" y="15449550"/>
          <a:ext cx="1905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885950"/>
    <xdr:sp fLocksText="0">
      <xdr:nvSpPr>
        <xdr:cNvPr id="382" name="Text Box 60"/>
        <xdr:cNvSpPr txBox="1">
          <a:spLocks noChangeArrowheads="1"/>
        </xdr:cNvSpPr>
      </xdr:nvSpPr>
      <xdr:spPr>
        <a:xfrm>
          <a:off x="1704975" y="15449550"/>
          <a:ext cx="1905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885950"/>
    <xdr:sp fLocksText="0">
      <xdr:nvSpPr>
        <xdr:cNvPr id="383" name="Text Box 51"/>
        <xdr:cNvSpPr txBox="1">
          <a:spLocks noChangeArrowheads="1"/>
        </xdr:cNvSpPr>
      </xdr:nvSpPr>
      <xdr:spPr>
        <a:xfrm>
          <a:off x="1704975" y="15449550"/>
          <a:ext cx="1905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885950"/>
    <xdr:sp fLocksText="0">
      <xdr:nvSpPr>
        <xdr:cNvPr id="384" name="Text Box 52"/>
        <xdr:cNvSpPr txBox="1">
          <a:spLocks noChangeArrowheads="1"/>
        </xdr:cNvSpPr>
      </xdr:nvSpPr>
      <xdr:spPr>
        <a:xfrm>
          <a:off x="1704975" y="15449550"/>
          <a:ext cx="1905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885950"/>
    <xdr:sp fLocksText="0">
      <xdr:nvSpPr>
        <xdr:cNvPr id="385" name="Text Box 53"/>
        <xdr:cNvSpPr txBox="1">
          <a:spLocks noChangeArrowheads="1"/>
        </xdr:cNvSpPr>
      </xdr:nvSpPr>
      <xdr:spPr>
        <a:xfrm>
          <a:off x="1704975" y="15449550"/>
          <a:ext cx="1905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885950"/>
    <xdr:sp fLocksText="0">
      <xdr:nvSpPr>
        <xdr:cNvPr id="386" name="Text Box 10"/>
        <xdr:cNvSpPr txBox="1">
          <a:spLocks noChangeArrowheads="1"/>
        </xdr:cNvSpPr>
      </xdr:nvSpPr>
      <xdr:spPr>
        <a:xfrm>
          <a:off x="1704975" y="15449550"/>
          <a:ext cx="1905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66800"/>
    <xdr:sp fLocksText="0">
      <xdr:nvSpPr>
        <xdr:cNvPr id="387" name="Text Box 51"/>
        <xdr:cNvSpPr txBox="1">
          <a:spLocks noChangeArrowheads="1"/>
        </xdr:cNvSpPr>
      </xdr:nvSpPr>
      <xdr:spPr>
        <a:xfrm>
          <a:off x="1704975" y="1544955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66800"/>
    <xdr:sp fLocksText="0">
      <xdr:nvSpPr>
        <xdr:cNvPr id="388" name="Text Box 52"/>
        <xdr:cNvSpPr txBox="1">
          <a:spLocks noChangeArrowheads="1"/>
        </xdr:cNvSpPr>
      </xdr:nvSpPr>
      <xdr:spPr>
        <a:xfrm>
          <a:off x="1704975" y="1544955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66800"/>
    <xdr:sp fLocksText="0">
      <xdr:nvSpPr>
        <xdr:cNvPr id="389" name="Text Box 53"/>
        <xdr:cNvSpPr txBox="1">
          <a:spLocks noChangeArrowheads="1"/>
        </xdr:cNvSpPr>
      </xdr:nvSpPr>
      <xdr:spPr>
        <a:xfrm>
          <a:off x="1704975" y="1544955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66800"/>
    <xdr:sp fLocksText="0">
      <xdr:nvSpPr>
        <xdr:cNvPr id="390" name="Text Box 54"/>
        <xdr:cNvSpPr txBox="1">
          <a:spLocks noChangeArrowheads="1"/>
        </xdr:cNvSpPr>
      </xdr:nvSpPr>
      <xdr:spPr>
        <a:xfrm>
          <a:off x="1704975" y="1544955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53</xdr:row>
      <xdr:rowOff>0</xdr:rowOff>
    </xdr:from>
    <xdr:ext cx="133350" cy="1066800"/>
    <xdr:sp fLocksText="0">
      <xdr:nvSpPr>
        <xdr:cNvPr id="391" name="Text Box 55"/>
        <xdr:cNvSpPr txBox="1">
          <a:spLocks noChangeArrowheads="1"/>
        </xdr:cNvSpPr>
      </xdr:nvSpPr>
      <xdr:spPr>
        <a:xfrm>
          <a:off x="1781175" y="15449550"/>
          <a:ext cx="1333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66800"/>
    <xdr:sp fLocksText="0">
      <xdr:nvSpPr>
        <xdr:cNvPr id="392" name="Text Box 56"/>
        <xdr:cNvSpPr txBox="1">
          <a:spLocks noChangeArrowheads="1"/>
        </xdr:cNvSpPr>
      </xdr:nvSpPr>
      <xdr:spPr>
        <a:xfrm>
          <a:off x="1704975" y="1544955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66800"/>
    <xdr:sp fLocksText="0">
      <xdr:nvSpPr>
        <xdr:cNvPr id="393" name="Text Box 57"/>
        <xdr:cNvSpPr txBox="1">
          <a:spLocks noChangeArrowheads="1"/>
        </xdr:cNvSpPr>
      </xdr:nvSpPr>
      <xdr:spPr>
        <a:xfrm>
          <a:off x="1704975" y="1544955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66800"/>
    <xdr:sp fLocksText="0">
      <xdr:nvSpPr>
        <xdr:cNvPr id="394" name="Text Box 58"/>
        <xdr:cNvSpPr txBox="1">
          <a:spLocks noChangeArrowheads="1"/>
        </xdr:cNvSpPr>
      </xdr:nvSpPr>
      <xdr:spPr>
        <a:xfrm>
          <a:off x="1704975" y="1544955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66800"/>
    <xdr:sp fLocksText="0">
      <xdr:nvSpPr>
        <xdr:cNvPr id="395" name="Text Box 59"/>
        <xdr:cNvSpPr txBox="1">
          <a:spLocks noChangeArrowheads="1"/>
        </xdr:cNvSpPr>
      </xdr:nvSpPr>
      <xdr:spPr>
        <a:xfrm>
          <a:off x="1704975" y="1544955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66800"/>
    <xdr:sp fLocksText="0">
      <xdr:nvSpPr>
        <xdr:cNvPr id="396" name="Text Box 10"/>
        <xdr:cNvSpPr txBox="1">
          <a:spLocks noChangeArrowheads="1"/>
        </xdr:cNvSpPr>
      </xdr:nvSpPr>
      <xdr:spPr>
        <a:xfrm>
          <a:off x="1704975" y="1544955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66800"/>
    <xdr:sp fLocksText="0">
      <xdr:nvSpPr>
        <xdr:cNvPr id="397" name="Text Box 60"/>
        <xdr:cNvSpPr txBox="1">
          <a:spLocks noChangeArrowheads="1"/>
        </xdr:cNvSpPr>
      </xdr:nvSpPr>
      <xdr:spPr>
        <a:xfrm>
          <a:off x="1704975" y="1544955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66800"/>
    <xdr:sp fLocksText="0">
      <xdr:nvSpPr>
        <xdr:cNvPr id="398" name="Text Box 51"/>
        <xdr:cNvSpPr txBox="1">
          <a:spLocks noChangeArrowheads="1"/>
        </xdr:cNvSpPr>
      </xdr:nvSpPr>
      <xdr:spPr>
        <a:xfrm>
          <a:off x="1704975" y="1544955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66800"/>
    <xdr:sp fLocksText="0">
      <xdr:nvSpPr>
        <xdr:cNvPr id="399" name="Text Box 52"/>
        <xdr:cNvSpPr txBox="1">
          <a:spLocks noChangeArrowheads="1"/>
        </xdr:cNvSpPr>
      </xdr:nvSpPr>
      <xdr:spPr>
        <a:xfrm>
          <a:off x="1704975" y="1544955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66800"/>
    <xdr:sp fLocksText="0">
      <xdr:nvSpPr>
        <xdr:cNvPr id="400" name="Text Box 53"/>
        <xdr:cNvSpPr txBox="1">
          <a:spLocks noChangeArrowheads="1"/>
        </xdr:cNvSpPr>
      </xdr:nvSpPr>
      <xdr:spPr>
        <a:xfrm>
          <a:off x="1704975" y="1544955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66800"/>
    <xdr:sp fLocksText="0">
      <xdr:nvSpPr>
        <xdr:cNvPr id="401" name="Text Box 10"/>
        <xdr:cNvSpPr txBox="1">
          <a:spLocks noChangeArrowheads="1"/>
        </xdr:cNvSpPr>
      </xdr:nvSpPr>
      <xdr:spPr>
        <a:xfrm>
          <a:off x="1704975" y="1544955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90600"/>
    <xdr:sp fLocksText="0">
      <xdr:nvSpPr>
        <xdr:cNvPr id="402" name="Text Box 51"/>
        <xdr:cNvSpPr txBox="1">
          <a:spLocks noChangeArrowheads="1"/>
        </xdr:cNvSpPr>
      </xdr:nvSpPr>
      <xdr:spPr>
        <a:xfrm>
          <a:off x="1704975" y="1544955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90600"/>
    <xdr:sp fLocksText="0">
      <xdr:nvSpPr>
        <xdr:cNvPr id="403" name="Text Box 52"/>
        <xdr:cNvSpPr txBox="1">
          <a:spLocks noChangeArrowheads="1"/>
        </xdr:cNvSpPr>
      </xdr:nvSpPr>
      <xdr:spPr>
        <a:xfrm>
          <a:off x="1704975" y="1544955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90600"/>
    <xdr:sp fLocksText="0">
      <xdr:nvSpPr>
        <xdr:cNvPr id="404" name="Text Box 53"/>
        <xdr:cNvSpPr txBox="1">
          <a:spLocks noChangeArrowheads="1"/>
        </xdr:cNvSpPr>
      </xdr:nvSpPr>
      <xdr:spPr>
        <a:xfrm>
          <a:off x="1704975" y="1544955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90600"/>
    <xdr:sp fLocksText="0">
      <xdr:nvSpPr>
        <xdr:cNvPr id="405" name="Text Box 54"/>
        <xdr:cNvSpPr txBox="1">
          <a:spLocks noChangeArrowheads="1"/>
        </xdr:cNvSpPr>
      </xdr:nvSpPr>
      <xdr:spPr>
        <a:xfrm>
          <a:off x="1704975" y="1544955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53</xdr:row>
      <xdr:rowOff>0</xdr:rowOff>
    </xdr:from>
    <xdr:ext cx="142875" cy="990600"/>
    <xdr:sp fLocksText="0">
      <xdr:nvSpPr>
        <xdr:cNvPr id="406" name="Text Box 55"/>
        <xdr:cNvSpPr txBox="1">
          <a:spLocks noChangeArrowheads="1"/>
        </xdr:cNvSpPr>
      </xdr:nvSpPr>
      <xdr:spPr>
        <a:xfrm>
          <a:off x="1781175" y="15449550"/>
          <a:ext cx="1428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90600"/>
    <xdr:sp fLocksText="0">
      <xdr:nvSpPr>
        <xdr:cNvPr id="407" name="Text Box 56"/>
        <xdr:cNvSpPr txBox="1">
          <a:spLocks noChangeArrowheads="1"/>
        </xdr:cNvSpPr>
      </xdr:nvSpPr>
      <xdr:spPr>
        <a:xfrm>
          <a:off x="1704975" y="1544955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90600"/>
    <xdr:sp fLocksText="0">
      <xdr:nvSpPr>
        <xdr:cNvPr id="408" name="Text Box 57"/>
        <xdr:cNvSpPr txBox="1">
          <a:spLocks noChangeArrowheads="1"/>
        </xdr:cNvSpPr>
      </xdr:nvSpPr>
      <xdr:spPr>
        <a:xfrm>
          <a:off x="1704975" y="1544955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90600"/>
    <xdr:sp fLocksText="0">
      <xdr:nvSpPr>
        <xdr:cNvPr id="409" name="Text Box 58"/>
        <xdr:cNvSpPr txBox="1">
          <a:spLocks noChangeArrowheads="1"/>
        </xdr:cNvSpPr>
      </xdr:nvSpPr>
      <xdr:spPr>
        <a:xfrm>
          <a:off x="1704975" y="1544955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90600"/>
    <xdr:sp fLocksText="0">
      <xdr:nvSpPr>
        <xdr:cNvPr id="410" name="Text Box 59"/>
        <xdr:cNvSpPr txBox="1">
          <a:spLocks noChangeArrowheads="1"/>
        </xdr:cNvSpPr>
      </xdr:nvSpPr>
      <xdr:spPr>
        <a:xfrm>
          <a:off x="1704975" y="1544955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90600"/>
    <xdr:sp fLocksText="0">
      <xdr:nvSpPr>
        <xdr:cNvPr id="411" name="Text Box 550"/>
        <xdr:cNvSpPr txBox="1">
          <a:spLocks noChangeArrowheads="1"/>
        </xdr:cNvSpPr>
      </xdr:nvSpPr>
      <xdr:spPr>
        <a:xfrm>
          <a:off x="1704975" y="1544955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90600"/>
    <xdr:sp fLocksText="0">
      <xdr:nvSpPr>
        <xdr:cNvPr id="412" name="Text Box 551"/>
        <xdr:cNvSpPr txBox="1">
          <a:spLocks noChangeArrowheads="1"/>
        </xdr:cNvSpPr>
      </xdr:nvSpPr>
      <xdr:spPr>
        <a:xfrm>
          <a:off x="1704975" y="1544955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90600"/>
    <xdr:sp fLocksText="0">
      <xdr:nvSpPr>
        <xdr:cNvPr id="413" name="Text Box 552"/>
        <xdr:cNvSpPr txBox="1">
          <a:spLocks noChangeArrowheads="1"/>
        </xdr:cNvSpPr>
      </xdr:nvSpPr>
      <xdr:spPr>
        <a:xfrm>
          <a:off x="1704975" y="1544955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90600"/>
    <xdr:sp fLocksText="0">
      <xdr:nvSpPr>
        <xdr:cNvPr id="414" name="Text Box 553"/>
        <xdr:cNvSpPr txBox="1">
          <a:spLocks noChangeArrowheads="1"/>
        </xdr:cNvSpPr>
      </xdr:nvSpPr>
      <xdr:spPr>
        <a:xfrm>
          <a:off x="1704975" y="1544955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90600"/>
    <xdr:sp fLocksText="0">
      <xdr:nvSpPr>
        <xdr:cNvPr id="415" name="Text Box 554"/>
        <xdr:cNvSpPr txBox="1">
          <a:spLocks noChangeArrowheads="1"/>
        </xdr:cNvSpPr>
      </xdr:nvSpPr>
      <xdr:spPr>
        <a:xfrm>
          <a:off x="1704975" y="1544955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90600"/>
    <xdr:sp fLocksText="0">
      <xdr:nvSpPr>
        <xdr:cNvPr id="416" name="Text Box 555"/>
        <xdr:cNvSpPr txBox="1">
          <a:spLocks noChangeArrowheads="1"/>
        </xdr:cNvSpPr>
      </xdr:nvSpPr>
      <xdr:spPr>
        <a:xfrm>
          <a:off x="1704975" y="1544955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417" name="Text Box 51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418" name="Text Box 52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419" name="Text Box 53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420" name="Text Box 54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53</xdr:row>
      <xdr:rowOff>0</xdr:rowOff>
    </xdr:from>
    <xdr:ext cx="142875" cy="3171825"/>
    <xdr:sp fLocksText="0">
      <xdr:nvSpPr>
        <xdr:cNvPr id="421" name="Text Box 55"/>
        <xdr:cNvSpPr txBox="1">
          <a:spLocks noChangeArrowheads="1"/>
        </xdr:cNvSpPr>
      </xdr:nvSpPr>
      <xdr:spPr>
        <a:xfrm>
          <a:off x="1781175" y="15449550"/>
          <a:ext cx="142875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422" name="Text Box 56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423" name="Text Box 57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424" name="Text Box 58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425" name="Text Box 59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426" name="Text Box 10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427" name="Text Box 60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428" name="Text Box 51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429" name="Text Box 52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430" name="Text Box 53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431" name="Text Box 10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432" name="Text Box 51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433" name="Text Box 52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434" name="Text Box 53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435" name="Text Box 54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53</xdr:row>
      <xdr:rowOff>0</xdr:rowOff>
    </xdr:from>
    <xdr:ext cx="133350" cy="1885950"/>
    <xdr:sp fLocksText="0">
      <xdr:nvSpPr>
        <xdr:cNvPr id="436" name="Text Box 55"/>
        <xdr:cNvSpPr txBox="1">
          <a:spLocks noChangeArrowheads="1"/>
        </xdr:cNvSpPr>
      </xdr:nvSpPr>
      <xdr:spPr>
        <a:xfrm>
          <a:off x="1781175" y="15449550"/>
          <a:ext cx="1333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437" name="Text Box 56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438" name="Text Box 57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439" name="Text Box 58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440" name="Text Box 59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441" name="Text Box 10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442" name="Text Box 60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443" name="Text Box 51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444" name="Text Box 52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445" name="Text Box 53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446" name="Text Box 10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447" name="Text Box 51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448" name="Text Box 52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449" name="Text Box 53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450" name="Text Box 54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53</xdr:row>
      <xdr:rowOff>0</xdr:rowOff>
    </xdr:from>
    <xdr:ext cx="142875" cy="3171825"/>
    <xdr:sp fLocksText="0">
      <xdr:nvSpPr>
        <xdr:cNvPr id="451" name="Text Box 55"/>
        <xdr:cNvSpPr txBox="1">
          <a:spLocks noChangeArrowheads="1"/>
        </xdr:cNvSpPr>
      </xdr:nvSpPr>
      <xdr:spPr>
        <a:xfrm>
          <a:off x="1781175" y="15449550"/>
          <a:ext cx="142875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452" name="Text Box 56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453" name="Text Box 57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454" name="Text Box 58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455" name="Text Box 59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456" name="Text Box 10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457" name="Text Box 60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458" name="Text Box 51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459" name="Text Box 52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460" name="Text Box 53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71825"/>
    <xdr:sp fLocksText="0">
      <xdr:nvSpPr>
        <xdr:cNvPr id="461" name="Text Box 10"/>
        <xdr:cNvSpPr txBox="1">
          <a:spLocks noChangeArrowheads="1"/>
        </xdr:cNvSpPr>
      </xdr:nvSpPr>
      <xdr:spPr>
        <a:xfrm>
          <a:off x="1704975" y="15449550"/>
          <a:ext cx="190500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462" name="Text Box 51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463" name="Text Box 52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464" name="Text Box 53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465" name="Text Box 54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53</xdr:row>
      <xdr:rowOff>0</xdr:rowOff>
    </xdr:from>
    <xdr:ext cx="133350" cy="1885950"/>
    <xdr:sp fLocksText="0">
      <xdr:nvSpPr>
        <xdr:cNvPr id="466" name="Text Box 55"/>
        <xdr:cNvSpPr txBox="1">
          <a:spLocks noChangeArrowheads="1"/>
        </xdr:cNvSpPr>
      </xdr:nvSpPr>
      <xdr:spPr>
        <a:xfrm>
          <a:off x="1781175" y="15449550"/>
          <a:ext cx="1333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467" name="Text Box 56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468" name="Text Box 57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469" name="Text Box 58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470" name="Text Box 59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471" name="Text Box 10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472" name="Text Box 60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473" name="Text Box 51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474" name="Text Box 52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475" name="Text Box 53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885950"/>
    <xdr:sp fLocksText="0">
      <xdr:nvSpPr>
        <xdr:cNvPr id="476" name="Text Box 10"/>
        <xdr:cNvSpPr txBox="1">
          <a:spLocks noChangeArrowheads="1"/>
        </xdr:cNvSpPr>
      </xdr:nvSpPr>
      <xdr:spPr>
        <a:xfrm>
          <a:off x="1704975" y="15449550"/>
          <a:ext cx="1714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885950"/>
    <xdr:sp fLocksText="0">
      <xdr:nvSpPr>
        <xdr:cNvPr id="477" name="Text Box 51"/>
        <xdr:cNvSpPr txBox="1">
          <a:spLocks noChangeArrowheads="1"/>
        </xdr:cNvSpPr>
      </xdr:nvSpPr>
      <xdr:spPr>
        <a:xfrm>
          <a:off x="1704975" y="15449550"/>
          <a:ext cx="1905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885950"/>
    <xdr:sp fLocksText="0">
      <xdr:nvSpPr>
        <xdr:cNvPr id="478" name="Text Box 52"/>
        <xdr:cNvSpPr txBox="1">
          <a:spLocks noChangeArrowheads="1"/>
        </xdr:cNvSpPr>
      </xdr:nvSpPr>
      <xdr:spPr>
        <a:xfrm>
          <a:off x="1704975" y="15449550"/>
          <a:ext cx="1905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885950"/>
    <xdr:sp fLocksText="0">
      <xdr:nvSpPr>
        <xdr:cNvPr id="479" name="Text Box 53"/>
        <xdr:cNvSpPr txBox="1">
          <a:spLocks noChangeArrowheads="1"/>
        </xdr:cNvSpPr>
      </xdr:nvSpPr>
      <xdr:spPr>
        <a:xfrm>
          <a:off x="1704975" y="15449550"/>
          <a:ext cx="1905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885950"/>
    <xdr:sp fLocksText="0">
      <xdr:nvSpPr>
        <xdr:cNvPr id="480" name="Text Box 54"/>
        <xdr:cNvSpPr txBox="1">
          <a:spLocks noChangeArrowheads="1"/>
        </xdr:cNvSpPr>
      </xdr:nvSpPr>
      <xdr:spPr>
        <a:xfrm>
          <a:off x="1704975" y="15449550"/>
          <a:ext cx="1905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53</xdr:row>
      <xdr:rowOff>0</xdr:rowOff>
    </xdr:from>
    <xdr:ext cx="142875" cy="1885950"/>
    <xdr:sp fLocksText="0">
      <xdr:nvSpPr>
        <xdr:cNvPr id="481" name="Text Box 55"/>
        <xdr:cNvSpPr txBox="1">
          <a:spLocks noChangeArrowheads="1"/>
        </xdr:cNvSpPr>
      </xdr:nvSpPr>
      <xdr:spPr>
        <a:xfrm>
          <a:off x="1781175" y="15449550"/>
          <a:ext cx="14287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885950"/>
    <xdr:sp fLocksText="0">
      <xdr:nvSpPr>
        <xdr:cNvPr id="482" name="Text Box 56"/>
        <xdr:cNvSpPr txBox="1">
          <a:spLocks noChangeArrowheads="1"/>
        </xdr:cNvSpPr>
      </xdr:nvSpPr>
      <xdr:spPr>
        <a:xfrm>
          <a:off x="1704975" y="15449550"/>
          <a:ext cx="1905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885950"/>
    <xdr:sp fLocksText="0">
      <xdr:nvSpPr>
        <xdr:cNvPr id="483" name="Text Box 57"/>
        <xdr:cNvSpPr txBox="1">
          <a:spLocks noChangeArrowheads="1"/>
        </xdr:cNvSpPr>
      </xdr:nvSpPr>
      <xdr:spPr>
        <a:xfrm>
          <a:off x="1704975" y="15449550"/>
          <a:ext cx="1905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885950"/>
    <xdr:sp fLocksText="0">
      <xdr:nvSpPr>
        <xdr:cNvPr id="484" name="Text Box 58"/>
        <xdr:cNvSpPr txBox="1">
          <a:spLocks noChangeArrowheads="1"/>
        </xdr:cNvSpPr>
      </xdr:nvSpPr>
      <xdr:spPr>
        <a:xfrm>
          <a:off x="1704975" y="15449550"/>
          <a:ext cx="1905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885950"/>
    <xdr:sp fLocksText="0">
      <xdr:nvSpPr>
        <xdr:cNvPr id="485" name="Text Box 59"/>
        <xdr:cNvSpPr txBox="1">
          <a:spLocks noChangeArrowheads="1"/>
        </xdr:cNvSpPr>
      </xdr:nvSpPr>
      <xdr:spPr>
        <a:xfrm>
          <a:off x="1704975" y="15449550"/>
          <a:ext cx="1905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885950"/>
    <xdr:sp fLocksText="0">
      <xdr:nvSpPr>
        <xdr:cNvPr id="486" name="Text Box 10"/>
        <xdr:cNvSpPr txBox="1">
          <a:spLocks noChangeArrowheads="1"/>
        </xdr:cNvSpPr>
      </xdr:nvSpPr>
      <xdr:spPr>
        <a:xfrm>
          <a:off x="1704975" y="15449550"/>
          <a:ext cx="1905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885950"/>
    <xdr:sp fLocksText="0">
      <xdr:nvSpPr>
        <xdr:cNvPr id="487" name="Text Box 60"/>
        <xdr:cNvSpPr txBox="1">
          <a:spLocks noChangeArrowheads="1"/>
        </xdr:cNvSpPr>
      </xdr:nvSpPr>
      <xdr:spPr>
        <a:xfrm>
          <a:off x="1704975" y="15449550"/>
          <a:ext cx="1905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885950"/>
    <xdr:sp fLocksText="0">
      <xdr:nvSpPr>
        <xdr:cNvPr id="488" name="Text Box 51"/>
        <xdr:cNvSpPr txBox="1">
          <a:spLocks noChangeArrowheads="1"/>
        </xdr:cNvSpPr>
      </xdr:nvSpPr>
      <xdr:spPr>
        <a:xfrm>
          <a:off x="1704975" y="15449550"/>
          <a:ext cx="1905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885950"/>
    <xdr:sp fLocksText="0">
      <xdr:nvSpPr>
        <xdr:cNvPr id="489" name="Text Box 52"/>
        <xdr:cNvSpPr txBox="1">
          <a:spLocks noChangeArrowheads="1"/>
        </xdr:cNvSpPr>
      </xdr:nvSpPr>
      <xdr:spPr>
        <a:xfrm>
          <a:off x="1704975" y="15449550"/>
          <a:ext cx="1905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885950"/>
    <xdr:sp fLocksText="0">
      <xdr:nvSpPr>
        <xdr:cNvPr id="490" name="Text Box 53"/>
        <xdr:cNvSpPr txBox="1">
          <a:spLocks noChangeArrowheads="1"/>
        </xdr:cNvSpPr>
      </xdr:nvSpPr>
      <xdr:spPr>
        <a:xfrm>
          <a:off x="1704975" y="15449550"/>
          <a:ext cx="1905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885950"/>
    <xdr:sp fLocksText="0">
      <xdr:nvSpPr>
        <xdr:cNvPr id="491" name="Text Box 10"/>
        <xdr:cNvSpPr txBox="1">
          <a:spLocks noChangeArrowheads="1"/>
        </xdr:cNvSpPr>
      </xdr:nvSpPr>
      <xdr:spPr>
        <a:xfrm>
          <a:off x="1704975" y="15449550"/>
          <a:ext cx="1905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66800"/>
    <xdr:sp fLocksText="0">
      <xdr:nvSpPr>
        <xdr:cNvPr id="492" name="Text Box 51"/>
        <xdr:cNvSpPr txBox="1">
          <a:spLocks noChangeArrowheads="1"/>
        </xdr:cNvSpPr>
      </xdr:nvSpPr>
      <xdr:spPr>
        <a:xfrm>
          <a:off x="1704975" y="1544955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66800"/>
    <xdr:sp fLocksText="0">
      <xdr:nvSpPr>
        <xdr:cNvPr id="493" name="Text Box 52"/>
        <xdr:cNvSpPr txBox="1">
          <a:spLocks noChangeArrowheads="1"/>
        </xdr:cNvSpPr>
      </xdr:nvSpPr>
      <xdr:spPr>
        <a:xfrm>
          <a:off x="1704975" y="1544955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66800"/>
    <xdr:sp fLocksText="0">
      <xdr:nvSpPr>
        <xdr:cNvPr id="494" name="Text Box 53"/>
        <xdr:cNvSpPr txBox="1">
          <a:spLocks noChangeArrowheads="1"/>
        </xdr:cNvSpPr>
      </xdr:nvSpPr>
      <xdr:spPr>
        <a:xfrm>
          <a:off x="1704975" y="1544955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66800"/>
    <xdr:sp fLocksText="0">
      <xdr:nvSpPr>
        <xdr:cNvPr id="495" name="Text Box 54"/>
        <xdr:cNvSpPr txBox="1">
          <a:spLocks noChangeArrowheads="1"/>
        </xdr:cNvSpPr>
      </xdr:nvSpPr>
      <xdr:spPr>
        <a:xfrm>
          <a:off x="1704975" y="1544955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53</xdr:row>
      <xdr:rowOff>0</xdr:rowOff>
    </xdr:from>
    <xdr:ext cx="133350" cy="1066800"/>
    <xdr:sp fLocksText="0">
      <xdr:nvSpPr>
        <xdr:cNvPr id="496" name="Text Box 55"/>
        <xdr:cNvSpPr txBox="1">
          <a:spLocks noChangeArrowheads="1"/>
        </xdr:cNvSpPr>
      </xdr:nvSpPr>
      <xdr:spPr>
        <a:xfrm>
          <a:off x="1781175" y="15449550"/>
          <a:ext cx="1333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66800"/>
    <xdr:sp fLocksText="0">
      <xdr:nvSpPr>
        <xdr:cNvPr id="497" name="Text Box 56"/>
        <xdr:cNvSpPr txBox="1">
          <a:spLocks noChangeArrowheads="1"/>
        </xdr:cNvSpPr>
      </xdr:nvSpPr>
      <xdr:spPr>
        <a:xfrm>
          <a:off x="1704975" y="1544955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66800"/>
    <xdr:sp fLocksText="0">
      <xdr:nvSpPr>
        <xdr:cNvPr id="498" name="Text Box 57"/>
        <xdr:cNvSpPr txBox="1">
          <a:spLocks noChangeArrowheads="1"/>
        </xdr:cNvSpPr>
      </xdr:nvSpPr>
      <xdr:spPr>
        <a:xfrm>
          <a:off x="1704975" y="1544955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66800"/>
    <xdr:sp fLocksText="0">
      <xdr:nvSpPr>
        <xdr:cNvPr id="499" name="Text Box 58"/>
        <xdr:cNvSpPr txBox="1">
          <a:spLocks noChangeArrowheads="1"/>
        </xdr:cNvSpPr>
      </xdr:nvSpPr>
      <xdr:spPr>
        <a:xfrm>
          <a:off x="1704975" y="1544955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66800"/>
    <xdr:sp fLocksText="0">
      <xdr:nvSpPr>
        <xdr:cNvPr id="500" name="Text Box 59"/>
        <xdr:cNvSpPr txBox="1">
          <a:spLocks noChangeArrowheads="1"/>
        </xdr:cNvSpPr>
      </xdr:nvSpPr>
      <xdr:spPr>
        <a:xfrm>
          <a:off x="1704975" y="1544955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66800"/>
    <xdr:sp fLocksText="0">
      <xdr:nvSpPr>
        <xdr:cNvPr id="501" name="Text Box 10"/>
        <xdr:cNvSpPr txBox="1">
          <a:spLocks noChangeArrowheads="1"/>
        </xdr:cNvSpPr>
      </xdr:nvSpPr>
      <xdr:spPr>
        <a:xfrm>
          <a:off x="1704975" y="1544955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66800"/>
    <xdr:sp fLocksText="0">
      <xdr:nvSpPr>
        <xdr:cNvPr id="502" name="Text Box 60"/>
        <xdr:cNvSpPr txBox="1">
          <a:spLocks noChangeArrowheads="1"/>
        </xdr:cNvSpPr>
      </xdr:nvSpPr>
      <xdr:spPr>
        <a:xfrm>
          <a:off x="1704975" y="1544955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66800"/>
    <xdr:sp fLocksText="0">
      <xdr:nvSpPr>
        <xdr:cNvPr id="503" name="Text Box 51"/>
        <xdr:cNvSpPr txBox="1">
          <a:spLocks noChangeArrowheads="1"/>
        </xdr:cNvSpPr>
      </xdr:nvSpPr>
      <xdr:spPr>
        <a:xfrm>
          <a:off x="1704975" y="1544955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66800"/>
    <xdr:sp fLocksText="0">
      <xdr:nvSpPr>
        <xdr:cNvPr id="504" name="Text Box 52"/>
        <xdr:cNvSpPr txBox="1">
          <a:spLocks noChangeArrowheads="1"/>
        </xdr:cNvSpPr>
      </xdr:nvSpPr>
      <xdr:spPr>
        <a:xfrm>
          <a:off x="1704975" y="1544955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66800"/>
    <xdr:sp fLocksText="0">
      <xdr:nvSpPr>
        <xdr:cNvPr id="505" name="Text Box 53"/>
        <xdr:cNvSpPr txBox="1">
          <a:spLocks noChangeArrowheads="1"/>
        </xdr:cNvSpPr>
      </xdr:nvSpPr>
      <xdr:spPr>
        <a:xfrm>
          <a:off x="1704975" y="1544955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66800"/>
    <xdr:sp fLocksText="0">
      <xdr:nvSpPr>
        <xdr:cNvPr id="506" name="Text Box 10"/>
        <xdr:cNvSpPr txBox="1">
          <a:spLocks noChangeArrowheads="1"/>
        </xdr:cNvSpPr>
      </xdr:nvSpPr>
      <xdr:spPr>
        <a:xfrm>
          <a:off x="1704975" y="1544955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90600"/>
    <xdr:sp fLocksText="0">
      <xdr:nvSpPr>
        <xdr:cNvPr id="507" name="Text Box 51"/>
        <xdr:cNvSpPr txBox="1">
          <a:spLocks noChangeArrowheads="1"/>
        </xdr:cNvSpPr>
      </xdr:nvSpPr>
      <xdr:spPr>
        <a:xfrm>
          <a:off x="1704975" y="1544955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90600"/>
    <xdr:sp fLocksText="0">
      <xdr:nvSpPr>
        <xdr:cNvPr id="508" name="Text Box 52"/>
        <xdr:cNvSpPr txBox="1">
          <a:spLocks noChangeArrowheads="1"/>
        </xdr:cNvSpPr>
      </xdr:nvSpPr>
      <xdr:spPr>
        <a:xfrm>
          <a:off x="1704975" y="1544955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90600"/>
    <xdr:sp fLocksText="0">
      <xdr:nvSpPr>
        <xdr:cNvPr id="509" name="Text Box 53"/>
        <xdr:cNvSpPr txBox="1">
          <a:spLocks noChangeArrowheads="1"/>
        </xdr:cNvSpPr>
      </xdr:nvSpPr>
      <xdr:spPr>
        <a:xfrm>
          <a:off x="1704975" y="1544955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90600"/>
    <xdr:sp fLocksText="0">
      <xdr:nvSpPr>
        <xdr:cNvPr id="510" name="Text Box 54"/>
        <xdr:cNvSpPr txBox="1">
          <a:spLocks noChangeArrowheads="1"/>
        </xdr:cNvSpPr>
      </xdr:nvSpPr>
      <xdr:spPr>
        <a:xfrm>
          <a:off x="1704975" y="1544955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53</xdr:row>
      <xdr:rowOff>0</xdr:rowOff>
    </xdr:from>
    <xdr:ext cx="142875" cy="990600"/>
    <xdr:sp fLocksText="0">
      <xdr:nvSpPr>
        <xdr:cNvPr id="511" name="Text Box 55"/>
        <xdr:cNvSpPr txBox="1">
          <a:spLocks noChangeArrowheads="1"/>
        </xdr:cNvSpPr>
      </xdr:nvSpPr>
      <xdr:spPr>
        <a:xfrm>
          <a:off x="1781175" y="15449550"/>
          <a:ext cx="1428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90600"/>
    <xdr:sp fLocksText="0">
      <xdr:nvSpPr>
        <xdr:cNvPr id="512" name="Text Box 56"/>
        <xdr:cNvSpPr txBox="1">
          <a:spLocks noChangeArrowheads="1"/>
        </xdr:cNvSpPr>
      </xdr:nvSpPr>
      <xdr:spPr>
        <a:xfrm>
          <a:off x="1704975" y="1544955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90600"/>
    <xdr:sp fLocksText="0">
      <xdr:nvSpPr>
        <xdr:cNvPr id="513" name="Text Box 57"/>
        <xdr:cNvSpPr txBox="1">
          <a:spLocks noChangeArrowheads="1"/>
        </xdr:cNvSpPr>
      </xdr:nvSpPr>
      <xdr:spPr>
        <a:xfrm>
          <a:off x="1704975" y="1544955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90600"/>
    <xdr:sp fLocksText="0">
      <xdr:nvSpPr>
        <xdr:cNvPr id="514" name="Text Box 58"/>
        <xdr:cNvSpPr txBox="1">
          <a:spLocks noChangeArrowheads="1"/>
        </xdr:cNvSpPr>
      </xdr:nvSpPr>
      <xdr:spPr>
        <a:xfrm>
          <a:off x="1704975" y="1544955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90600"/>
    <xdr:sp fLocksText="0">
      <xdr:nvSpPr>
        <xdr:cNvPr id="515" name="Text Box 59"/>
        <xdr:cNvSpPr txBox="1">
          <a:spLocks noChangeArrowheads="1"/>
        </xdr:cNvSpPr>
      </xdr:nvSpPr>
      <xdr:spPr>
        <a:xfrm>
          <a:off x="1704975" y="1544955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90600"/>
    <xdr:sp fLocksText="0">
      <xdr:nvSpPr>
        <xdr:cNvPr id="516" name="Text Box 550"/>
        <xdr:cNvSpPr txBox="1">
          <a:spLocks noChangeArrowheads="1"/>
        </xdr:cNvSpPr>
      </xdr:nvSpPr>
      <xdr:spPr>
        <a:xfrm>
          <a:off x="1704975" y="1544955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90600"/>
    <xdr:sp fLocksText="0">
      <xdr:nvSpPr>
        <xdr:cNvPr id="517" name="Text Box 551"/>
        <xdr:cNvSpPr txBox="1">
          <a:spLocks noChangeArrowheads="1"/>
        </xdr:cNvSpPr>
      </xdr:nvSpPr>
      <xdr:spPr>
        <a:xfrm>
          <a:off x="1704975" y="1544955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90600"/>
    <xdr:sp fLocksText="0">
      <xdr:nvSpPr>
        <xdr:cNvPr id="518" name="Text Box 552"/>
        <xdr:cNvSpPr txBox="1">
          <a:spLocks noChangeArrowheads="1"/>
        </xdr:cNvSpPr>
      </xdr:nvSpPr>
      <xdr:spPr>
        <a:xfrm>
          <a:off x="1704975" y="1544955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90600"/>
    <xdr:sp fLocksText="0">
      <xdr:nvSpPr>
        <xdr:cNvPr id="519" name="Text Box 553"/>
        <xdr:cNvSpPr txBox="1">
          <a:spLocks noChangeArrowheads="1"/>
        </xdr:cNvSpPr>
      </xdr:nvSpPr>
      <xdr:spPr>
        <a:xfrm>
          <a:off x="1704975" y="1544955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90600"/>
    <xdr:sp fLocksText="0">
      <xdr:nvSpPr>
        <xdr:cNvPr id="520" name="Text Box 554"/>
        <xdr:cNvSpPr txBox="1">
          <a:spLocks noChangeArrowheads="1"/>
        </xdr:cNvSpPr>
      </xdr:nvSpPr>
      <xdr:spPr>
        <a:xfrm>
          <a:off x="1704975" y="1544955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90600"/>
    <xdr:sp fLocksText="0">
      <xdr:nvSpPr>
        <xdr:cNvPr id="521" name="Text Box 555"/>
        <xdr:cNvSpPr txBox="1">
          <a:spLocks noChangeArrowheads="1"/>
        </xdr:cNvSpPr>
      </xdr:nvSpPr>
      <xdr:spPr>
        <a:xfrm>
          <a:off x="1704975" y="1544955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905000"/>
    <xdr:sp fLocksText="0">
      <xdr:nvSpPr>
        <xdr:cNvPr id="522" name="Text Box 51"/>
        <xdr:cNvSpPr txBox="1">
          <a:spLocks noChangeArrowheads="1"/>
        </xdr:cNvSpPr>
      </xdr:nvSpPr>
      <xdr:spPr>
        <a:xfrm>
          <a:off x="1704975" y="48482250"/>
          <a:ext cx="1714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905000"/>
    <xdr:sp fLocksText="0">
      <xdr:nvSpPr>
        <xdr:cNvPr id="523" name="Text Box 52"/>
        <xdr:cNvSpPr txBox="1">
          <a:spLocks noChangeArrowheads="1"/>
        </xdr:cNvSpPr>
      </xdr:nvSpPr>
      <xdr:spPr>
        <a:xfrm>
          <a:off x="1704975" y="48482250"/>
          <a:ext cx="1714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905000"/>
    <xdr:sp fLocksText="0">
      <xdr:nvSpPr>
        <xdr:cNvPr id="524" name="Text Box 53"/>
        <xdr:cNvSpPr txBox="1">
          <a:spLocks noChangeArrowheads="1"/>
        </xdr:cNvSpPr>
      </xdr:nvSpPr>
      <xdr:spPr>
        <a:xfrm>
          <a:off x="1704975" y="48482250"/>
          <a:ext cx="1714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905000"/>
    <xdr:sp fLocksText="0">
      <xdr:nvSpPr>
        <xdr:cNvPr id="525" name="Text Box 54"/>
        <xdr:cNvSpPr txBox="1">
          <a:spLocks noChangeArrowheads="1"/>
        </xdr:cNvSpPr>
      </xdr:nvSpPr>
      <xdr:spPr>
        <a:xfrm>
          <a:off x="1704975" y="48482250"/>
          <a:ext cx="1714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167</xdr:row>
      <xdr:rowOff>0</xdr:rowOff>
    </xdr:from>
    <xdr:ext cx="133350" cy="1905000"/>
    <xdr:sp fLocksText="0">
      <xdr:nvSpPr>
        <xdr:cNvPr id="526" name="Text Box 55"/>
        <xdr:cNvSpPr txBox="1">
          <a:spLocks noChangeArrowheads="1"/>
        </xdr:cNvSpPr>
      </xdr:nvSpPr>
      <xdr:spPr>
        <a:xfrm>
          <a:off x="1781175" y="48482250"/>
          <a:ext cx="1333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905000"/>
    <xdr:sp fLocksText="0">
      <xdr:nvSpPr>
        <xdr:cNvPr id="527" name="Text Box 56"/>
        <xdr:cNvSpPr txBox="1">
          <a:spLocks noChangeArrowheads="1"/>
        </xdr:cNvSpPr>
      </xdr:nvSpPr>
      <xdr:spPr>
        <a:xfrm>
          <a:off x="1704975" y="48482250"/>
          <a:ext cx="1714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905000"/>
    <xdr:sp fLocksText="0">
      <xdr:nvSpPr>
        <xdr:cNvPr id="528" name="Text Box 57"/>
        <xdr:cNvSpPr txBox="1">
          <a:spLocks noChangeArrowheads="1"/>
        </xdr:cNvSpPr>
      </xdr:nvSpPr>
      <xdr:spPr>
        <a:xfrm>
          <a:off x="1704975" y="48482250"/>
          <a:ext cx="1714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905000"/>
    <xdr:sp fLocksText="0">
      <xdr:nvSpPr>
        <xdr:cNvPr id="529" name="Text Box 58"/>
        <xdr:cNvSpPr txBox="1">
          <a:spLocks noChangeArrowheads="1"/>
        </xdr:cNvSpPr>
      </xdr:nvSpPr>
      <xdr:spPr>
        <a:xfrm>
          <a:off x="1704975" y="48482250"/>
          <a:ext cx="1714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905000"/>
    <xdr:sp fLocksText="0">
      <xdr:nvSpPr>
        <xdr:cNvPr id="530" name="Text Box 59"/>
        <xdr:cNvSpPr txBox="1">
          <a:spLocks noChangeArrowheads="1"/>
        </xdr:cNvSpPr>
      </xdr:nvSpPr>
      <xdr:spPr>
        <a:xfrm>
          <a:off x="1704975" y="48482250"/>
          <a:ext cx="1714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167</xdr:row>
      <xdr:rowOff>0</xdr:rowOff>
    </xdr:from>
    <xdr:ext cx="171450" cy="1905000"/>
    <xdr:sp fLocksText="0">
      <xdr:nvSpPr>
        <xdr:cNvPr id="531" name="Text Box 60"/>
        <xdr:cNvSpPr txBox="1">
          <a:spLocks noChangeArrowheads="1"/>
        </xdr:cNvSpPr>
      </xdr:nvSpPr>
      <xdr:spPr>
        <a:xfrm>
          <a:off x="0" y="48482250"/>
          <a:ext cx="1714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905000"/>
    <xdr:sp fLocksText="0">
      <xdr:nvSpPr>
        <xdr:cNvPr id="532" name="Text Box 10"/>
        <xdr:cNvSpPr txBox="1">
          <a:spLocks noChangeArrowheads="1"/>
        </xdr:cNvSpPr>
      </xdr:nvSpPr>
      <xdr:spPr>
        <a:xfrm>
          <a:off x="1704975" y="48482250"/>
          <a:ext cx="1714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905000"/>
    <xdr:sp fLocksText="0">
      <xdr:nvSpPr>
        <xdr:cNvPr id="533" name="Text Box 60"/>
        <xdr:cNvSpPr txBox="1">
          <a:spLocks noChangeArrowheads="1"/>
        </xdr:cNvSpPr>
      </xdr:nvSpPr>
      <xdr:spPr>
        <a:xfrm>
          <a:off x="1704975" y="48482250"/>
          <a:ext cx="1714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905000"/>
    <xdr:sp fLocksText="0">
      <xdr:nvSpPr>
        <xdr:cNvPr id="534" name="Text Box 51"/>
        <xdr:cNvSpPr txBox="1">
          <a:spLocks noChangeArrowheads="1"/>
        </xdr:cNvSpPr>
      </xdr:nvSpPr>
      <xdr:spPr>
        <a:xfrm>
          <a:off x="1704975" y="48482250"/>
          <a:ext cx="1714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905000"/>
    <xdr:sp fLocksText="0">
      <xdr:nvSpPr>
        <xdr:cNvPr id="535" name="Text Box 52"/>
        <xdr:cNvSpPr txBox="1">
          <a:spLocks noChangeArrowheads="1"/>
        </xdr:cNvSpPr>
      </xdr:nvSpPr>
      <xdr:spPr>
        <a:xfrm>
          <a:off x="1704975" y="48482250"/>
          <a:ext cx="1714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905000"/>
    <xdr:sp fLocksText="0">
      <xdr:nvSpPr>
        <xdr:cNvPr id="536" name="Text Box 53"/>
        <xdr:cNvSpPr txBox="1">
          <a:spLocks noChangeArrowheads="1"/>
        </xdr:cNvSpPr>
      </xdr:nvSpPr>
      <xdr:spPr>
        <a:xfrm>
          <a:off x="1704975" y="48482250"/>
          <a:ext cx="1714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905000"/>
    <xdr:sp fLocksText="0">
      <xdr:nvSpPr>
        <xdr:cNvPr id="537" name="Text Box 10"/>
        <xdr:cNvSpPr txBox="1">
          <a:spLocks noChangeArrowheads="1"/>
        </xdr:cNvSpPr>
      </xdr:nvSpPr>
      <xdr:spPr>
        <a:xfrm>
          <a:off x="1704975" y="48482250"/>
          <a:ext cx="1714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905000"/>
    <xdr:sp fLocksText="0">
      <xdr:nvSpPr>
        <xdr:cNvPr id="538" name="Text Box 51"/>
        <xdr:cNvSpPr txBox="1">
          <a:spLocks noChangeArrowheads="1"/>
        </xdr:cNvSpPr>
      </xdr:nvSpPr>
      <xdr:spPr>
        <a:xfrm>
          <a:off x="1704975" y="48482250"/>
          <a:ext cx="1714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905000"/>
    <xdr:sp fLocksText="0">
      <xdr:nvSpPr>
        <xdr:cNvPr id="539" name="Text Box 52"/>
        <xdr:cNvSpPr txBox="1">
          <a:spLocks noChangeArrowheads="1"/>
        </xdr:cNvSpPr>
      </xdr:nvSpPr>
      <xdr:spPr>
        <a:xfrm>
          <a:off x="1704975" y="48482250"/>
          <a:ext cx="1714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905000"/>
    <xdr:sp fLocksText="0">
      <xdr:nvSpPr>
        <xdr:cNvPr id="540" name="Text Box 53"/>
        <xdr:cNvSpPr txBox="1">
          <a:spLocks noChangeArrowheads="1"/>
        </xdr:cNvSpPr>
      </xdr:nvSpPr>
      <xdr:spPr>
        <a:xfrm>
          <a:off x="1704975" y="48482250"/>
          <a:ext cx="1714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905000"/>
    <xdr:sp fLocksText="0">
      <xdr:nvSpPr>
        <xdr:cNvPr id="541" name="Text Box 54"/>
        <xdr:cNvSpPr txBox="1">
          <a:spLocks noChangeArrowheads="1"/>
        </xdr:cNvSpPr>
      </xdr:nvSpPr>
      <xdr:spPr>
        <a:xfrm>
          <a:off x="1704975" y="48482250"/>
          <a:ext cx="1714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167</xdr:row>
      <xdr:rowOff>0</xdr:rowOff>
    </xdr:from>
    <xdr:ext cx="133350" cy="1905000"/>
    <xdr:sp fLocksText="0">
      <xdr:nvSpPr>
        <xdr:cNvPr id="542" name="Text Box 55"/>
        <xdr:cNvSpPr txBox="1">
          <a:spLocks noChangeArrowheads="1"/>
        </xdr:cNvSpPr>
      </xdr:nvSpPr>
      <xdr:spPr>
        <a:xfrm>
          <a:off x="1781175" y="48482250"/>
          <a:ext cx="1333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905000"/>
    <xdr:sp fLocksText="0">
      <xdr:nvSpPr>
        <xdr:cNvPr id="543" name="Text Box 56"/>
        <xdr:cNvSpPr txBox="1">
          <a:spLocks noChangeArrowheads="1"/>
        </xdr:cNvSpPr>
      </xdr:nvSpPr>
      <xdr:spPr>
        <a:xfrm>
          <a:off x="1704975" y="48482250"/>
          <a:ext cx="1714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905000"/>
    <xdr:sp fLocksText="0">
      <xdr:nvSpPr>
        <xdr:cNvPr id="544" name="Text Box 57"/>
        <xdr:cNvSpPr txBox="1">
          <a:spLocks noChangeArrowheads="1"/>
        </xdr:cNvSpPr>
      </xdr:nvSpPr>
      <xdr:spPr>
        <a:xfrm>
          <a:off x="1704975" y="48482250"/>
          <a:ext cx="1714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905000"/>
    <xdr:sp fLocksText="0">
      <xdr:nvSpPr>
        <xdr:cNvPr id="545" name="Text Box 58"/>
        <xdr:cNvSpPr txBox="1">
          <a:spLocks noChangeArrowheads="1"/>
        </xdr:cNvSpPr>
      </xdr:nvSpPr>
      <xdr:spPr>
        <a:xfrm>
          <a:off x="1704975" y="48482250"/>
          <a:ext cx="1714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905000"/>
    <xdr:sp fLocksText="0">
      <xdr:nvSpPr>
        <xdr:cNvPr id="546" name="Text Box 59"/>
        <xdr:cNvSpPr txBox="1">
          <a:spLocks noChangeArrowheads="1"/>
        </xdr:cNvSpPr>
      </xdr:nvSpPr>
      <xdr:spPr>
        <a:xfrm>
          <a:off x="1704975" y="48482250"/>
          <a:ext cx="1714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167</xdr:row>
      <xdr:rowOff>0</xdr:rowOff>
    </xdr:from>
    <xdr:ext cx="171450" cy="1905000"/>
    <xdr:sp fLocksText="0">
      <xdr:nvSpPr>
        <xdr:cNvPr id="547" name="Text Box 60"/>
        <xdr:cNvSpPr txBox="1">
          <a:spLocks noChangeArrowheads="1"/>
        </xdr:cNvSpPr>
      </xdr:nvSpPr>
      <xdr:spPr>
        <a:xfrm>
          <a:off x="0" y="48482250"/>
          <a:ext cx="1714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76200</xdr:colOff>
      <xdr:row>167</xdr:row>
      <xdr:rowOff>0</xdr:rowOff>
    </xdr:from>
    <xdr:ext cx="152400" cy="1905000"/>
    <xdr:sp fLocksText="0">
      <xdr:nvSpPr>
        <xdr:cNvPr id="548" name="Text Box 61"/>
        <xdr:cNvSpPr txBox="1">
          <a:spLocks noChangeArrowheads="1"/>
        </xdr:cNvSpPr>
      </xdr:nvSpPr>
      <xdr:spPr>
        <a:xfrm>
          <a:off x="76200" y="48482250"/>
          <a:ext cx="1524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905000"/>
    <xdr:sp fLocksText="0">
      <xdr:nvSpPr>
        <xdr:cNvPr id="549" name="Text Box 10"/>
        <xdr:cNvSpPr txBox="1">
          <a:spLocks noChangeArrowheads="1"/>
        </xdr:cNvSpPr>
      </xdr:nvSpPr>
      <xdr:spPr>
        <a:xfrm>
          <a:off x="1704975" y="48482250"/>
          <a:ext cx="1714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905000"/>
    <xdr:sp fLocksText="0">
      <xdr:nvSpPr>
        <xdr:cNvPr id="550" name="Text Box 60"/>
        <xdr:cNvSpPr txBox="1">
          <a:spLocks noChangeArrowheads="1"/>
        </xdr:cNvSpPr>
      </xdr:nvSpPr>
      <xdr:spPr>
        <a:xfrm>
          <a:off x="1704975" y="48482250"/>
          <a:ext cx="1714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905000"/>
    <xdr:sp fLocksText="0">
      <xdr:nvSpPr>
        <xdr:cNvPr id="551" name="Text Box 51"/>
        <xdr:cNvSpPr txBox="1">
          <a:spLocks noChangeArrowheads="1"/>
        </xdr:cNvSpPr>
      </xdr:nvSpPr>
      <xdr:spPr>
        <a:xfrm>
          <a:off x="1704975" y="48482250"/>
          <a:ext cx="1714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905000"/>
    <xdr:sp fLocksText="0">
      <xdr:nvSpPr>
        <xdr:cNvPr id="552" name="Text Box 52"/>
        <xdr:cNvSpPr txBox="1">
          <a:spLocks noChangeArrowheads="1"/>
        </xdr:cNvSpPr>
      </xdr:nvSpPr>
      <xdr:spPr>
        <a:xfrm>
          <a:off x="1704975" y="48482250"/>
          <a:ext cx="1714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905000"/>
    <xdr:sp fLocksText="0">
      <xdr:nvSpPr>
        <xdr:cNvPr id="553" name="Text Box 53"/>
        <xdr:cNvSpPr txBox="1">
          <a:spLocks noChangeArrowheads="1"/>
        </xdr:cNvSpPr>
      </xdr:nvSpPr>
      <xdr:spPr>
        <a:xfrm>
          <a:off x="1704975" y="48482250"/>
          <a:ext cx="1714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905000"/>
    <xdr:sp fLocksText="0">
      <xdr:nvSpPr>
        <xdr:cNvPr id="554" name="Text Box 10"/>
        <xdr:cNvSpPr txBox="1">
          <a:spLocks noChangeArrowheads="1"/>
        </xdr:cNvSpPr>
      </xdr:nvSpPr>
      <xdr:spPr>
        <a:xfrm>
          <a:off x="1704975" y="48482250"/>
          <a:ext cx="1714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90500" cy="1714500"/>
    <xdr:sp fLocksText="0">
      <xdr:nvSpPr>
        <xdr:cNvPr id="555" name="Text Box 51"/>
        <xdr:cNvSpPr txBox="1">
          <a:spLocks noChangeArrowheads="1"/>
        </xdr:cNvSpPr>
      </xdr:nvSpPr>
      <xdr:spPr>
        <a:xfrm>
          <a:off x="1704975" y="484822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90500" cy="1714500"/>
    <xdr:sp fLocksText="0">
      <xdr:nvSpPr>
        <xdr:cNvPr id="556" name="Text Box 52"/>
        <xdr:cNvSpPr txBox="1">
          <a:spLocks noChangeArrowheads="1"/>
        </xdr:cNvSpPr>
      </xdr:nvSpPr>
      <xdr:spPr>
        <a:xfrm>
          <a:off x="1704975" y="484822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90500" cy="1714500"/>
    <xdr:sp fLocksText="0">
      <xdr:nvSpPr>
        <xdr:cNvPr id="557" name="Text Box 53"/>
        <xdr:cNvSpPr txBox="1">
          <a:spLocks noChangeArrowheads="1"/>
        </xdr:cNvSpPr>
      </xdr:nvSpPr>
      <xdr:spPr>
        <a:xfrm>
          <a:off x="1704975" y="484822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90500" cy="1714500"/>
    <xdr:sp fLocksText="0">
      <xdr:nvSpPr>
        <xdr:cNvPr id="558" name="Text Box 54"/>
        <xdr:cNvSpPr txBox="1">
          <a:spLocks noChangeArrowheads="1"/>
        </xdr:cNvSpPr>
      </xdr:nvSpPr>
      <xdr:spPr>
        <a:xfrm>
          <a:off x="1704975" y="484822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167</xdr:row>
      <xdr:rowOff>0</xdr:rowOff>
    </xdr:from>
    <xdr:ext cx="142875" cy="1714500"/>
    <xdr:sp fLocksText="0">
      <xdr:nvSpPr>
        <xdr:cNvPr id="559" name="Text Box 55"/>
        <xdr:cNvSpPr txBox="1">
          <a:spLocks noChangeArrowheads="1"/>
        </xdr:cNvSpPr>
      </xdr:nvSpPr>
      <xdr:spPr>
        <a:xfrm>
          <a:off x="1781175" y="48482250"/>
          <a:ext cx="142875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90500" cy="1714500"/>
    <xdr:sp fLocksText="0">
      <xdr:nvSpPr>
        <xdr:cNvPr id="560" name="Text Box 56"/>
        <xdr:cNvSpPr txBox="1">
          <a:spLocks noChangeArrowheads="1"/>
        </xdr:cNvSpPr>
      </xdr:nvSpPr>
      <xdr:spPr>
        <a:xfrm>
          <a:off x="1704975" y="484822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90500" cy="1714500"/>
    <xdr:sp fLocksText="0">
      <xdr:nvSpPr>
        <xdr:cNvPr id="561" name="Text Box 57"/>
        <xdr:cNvSpPr txBox="1">
          <a:spLocks noChangeArrowheads="1"/>
        </xdr:cNvSpPr>
      </xdr:nvSpPr>
      <xdr:spPr>
        <a:xfrm>
          <a:off x="1704975" y="484822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90500" cy="1714500"/>
    <xdr:sp fLocksText="0">
      <xdr:nvSpPr>
        <xdr:cNvPr id="562" name="Text Box 58"/>
        <xdr:cNvSpPr txBox="1">
          <a:spLocks noChangeArrowheads="1"/>
        </xdr:cNvSpPr>
      </xdr:nvSpPr>
      <xdr:spPr>
        <a:xfrm>
          <a:off x="1704975" y="484822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90500" cy="1714500"/>
    <xdr:sp fLocksText="0">
      <xdr:nvSpPr>
        <xdr:cNvPr id="563" name="Text Box 59"/>
        <xdr:cNvSpPr txBox="1">
          <a:spLocks noChangeArrowheads="1"/>
        </xdr:cNvSpPr>
      </xdr:nvSpPr>
      <xdr:spPr>
        <a:xfrm>
          <a:off x="1704975" y="484822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167</xdr:row>
      <xdr:rowOff>0</xdr:rowOff>
    </xdr:from>
    <xdr:ext cx="190500" cy="1714500"/>
    <xdr:sp fLocksText="0">
      <xdr:nvSpPr>
        <xdr:cNvPr id="564" name="Text Box 60"/>
        <xdr:cNvSpPr txBox="1">
          <a:spLocks noChangeArrowheads="1"/>
        </xdr:cNvSpPr>
      </xdr:nvSpPr>
      <xdr:spPr>
        <a:xfrm>
          <a:off x="0" y="484822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76200</xdr:colOff>
      <xdr:row>171</xdr:row>
      <xdr:rowOff>95250</xdr:rowOff>
    </xdr:from>
    <xdr:ext cx="38100" cy="685800"/>
    <xdr:sp fLocksText="0">
      <xdr:nvSpPr>
        <xdr:cNvPr id="565" name="Text Box 61"/>
        <xdr:cNvSpPr txBox="1">
          <a:spLocks noChangeArrowheads="1"/>
        </xdr:cNvSpPr>
      </xdr:nvSpPr>
      <xdr:spPr>
        <a:xfrm>
          <a:off x="76200" y="49682400"/>
          <a:ext cx="381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90500" cy="1714500"/>
    <xdr:sp fLocksText="0">
      <xdr:nvSpPr>
        <xdr:cNvPr id="566" name="Text Box 10"/>
        <xdr:cNvSpPr txBox="1">
          <a:spLocks noChangeArrowheads="1"/>
        </xdr:cNvSpPr>
      </xdr:nvSpPr>
      <xdr:spPr>
        <a:xfrm>
          <a:off x="1704975" y="484822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90500" cy="1714500"/>
    <xdr:sp fLocksText="0">
      <xdr:nvSpPr>
        <xdr:cNvPr id="567" name="Text Box 60"/>
        <xdr:cNvSpPr txBox="1">
          <a:spLocks noChangeArrowheads="1"/>
        </xdr:cNvSpPr>
      </xdr:nvSpPr>
      <xdr:spPr>
        <a:xfrm>
          <a:off x="1704975" y="484822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90500" cy="1714500"/>
    <xdr:sp fLocksText="0">
      <xdr:nvSpPr>
        <xdr:cNvPr id="568" name="Text Box 51"/>
        <xdr:cNvSpPr txBox="1">
          <a:spLocks noChangeArrowheads="1"/>
        </xdr:cNvSpPr>
      </xdr:nvSpPr>
      <xdr:spPr>
        <a:xfrm>
          <a:off x="1704975" y="484822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90500" cy="1714500"/>
    <xdr:sp fLocksText="0">
      <xdr:nvSpPr>
        <xdr:cNvPr id="569" name="Text Box 52"/>
        <xdr:cNvSpPr txBox="1">
          <a:spLocks noChangeArrowheads="1"/>
        </xdr:cNvSpPr>
      </xdr:nvSpPr>
      <xdr:spPr>
        <a:xfrm>
          <a:off x="1704975" y="484822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90500" cy="1714500"/>
    <xdr:sp fLocksText="0">
      <xdr:nvSpPr>
        <xdr:cNvPr id="570" name="Text Box 53"/>
        <xdr:cNvSpPr txBox="1">
          <a:spLocks noChangeArrowheads="1"/>
        </xdr:cNvSpPr>
      </xdr:nvSpPr>
      <xdr:spPr>
        <a:xfrm>
          <a:off x="1704975" y="484822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90500" cy="1714500"/>
    <xdr:sp fLocksText="0">
      <xdr:nvSpPr>
        <xdr:cNvPr id="571" name="Text Box 10"/>
        <xdr:cNvSpPr txBox="1">
          <a:spLocks noChangeArrowheads="1"/>
        </xdr:cNvSpPr>
      </xdr:nvSpPr>
      <xdr:spPr>
        <a:xfrm>
          <a:off x="1704975" y="484822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009650"/>
    <xdr:sp fLocksText="0">
      <xdr:nvSpPr>
        <xdr:cNvPr id="572" name="Text Box 51"/>
        <xdr:cNvSpPr txBox="1">
          <a:spLocks noChangeArrowheads="1"/>
        </xdr:cNvSpPr>
      </xdr:nvSpPr>
      <xdr:spPr>
        <a:xfrm>
          <a:off x="1704975" y="48482250"/>
          <a:ext cx="17145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009650"/>
    <xdr:sp fLocksText="0">
      <xdr:nvSpPr>
        <xdr:cNvPr id="573" name="Text Box 52"/>
        <xdr:cNvSpPr txBox="1">
          <a:spLocks noChangeArrowheads="1"/>
        </xdr:cNvSpPr>
      </xdr:nvSpPr>
      <xdr:spPr>
        <a:xfrm>
          <a:off x="1704975" y="48482250"/>
          <a:ext cx="17145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009650"/>
    <xdr:sp fLocksText="0">
      <xdr:nvSpPr>
        <xdr:cNvPr id="574" name="Text Box 53"/>
        <xdr:cNvSpPr txBox="1">
          <a:spLocks noChangeArrowheads="1"/>
        </xdr:cNvSpPr>
      </xdr:nvSpPr>
      <xdr:spPr>
        <a:xfrm>
          <a:off x="1704975" y="48482250"/>
          <a:ext cx="17145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009650"/>
    <xdr:sp fLocksText="0">
      <xdr:nvSpPr>
        <xdr:cNvPr id="575" name="Text Box 54"/>
        <xdr:cNvSpPr txBox="1">
          <a:spLocks noChangeArrowheads="1"/>
        </xdr:cNvSpPr>
      </xdr:nvSpPr>
      <xdr:spPr>
        <a:xfrm>
          <a:off x="1704975" y="48482250"/>
          <a:ext cx="17145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167</xdr:row>
      <xdr:rowOff>0</xdr:rowOff>
    </xdr:from>
    <xdr:ext cx="133350" cy="1009650"/>
    <xdr:sp fLocksText="0">
      <xdr:nvSpPr>
        <xdr:cNvPr id="576" name="Text Box 55"/>
        <xdr:cNvSpPr txBox="1">
          <a:spLocks noChangeArrowheads="1"/>
        </xdr:cNvSpPr>
      </xdr:nvSpPr>
      <xdr:spPr>
        <a:xfrm>
          <a:off x="1781175" y="48482250"/>
          <a:ext cx="13335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009650"/>
    <xdr:sp fLocksText="0">
      <xdr:nvSpPr>
        <xdr:cNvPr id="577" name="Text Box 56"/>
        <xdr:cNvSpPr txBox="1">
          <a:spLocks noChangeArrowheads="1"/>
        </xdr:cNvSpPr>
      </xdr:nvSpPr>
      <xdr:spPr>
        <a:xfrm>
          <a:off x="1704975" y="48482250"/>
          <a:ext cx="17145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009650"/>
    <xdr:sp fLocksText="0">
      <xdr:nvSpPr>
        <xdr:cNvPr id="578" name="Text Box 57"/>
        <xdr:cNvSpPr txBox="1">
          <a:spLocks noChangeArrowheads="1"/>
        </xdr:cNvSpPr>
      </xdr:nvSpPr>
      <xdr:spPr>
        <a:xfrm>
          <a:off x="1704975" y="48482250"/>
          <a:ext cx="17145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009650"/>
    <xdr:sp fLocksText="0">
      <xdr:nvSpPr>
        <xdr:cNvPr id="579" name="Text Box 58"/>
        <xdr:cNvSpPr txBox="1">
          <a:spLocks noChangeArrowheads="1"/>
        </xdr:cNvSpPr>
      </xdr:nvSpPr>
      <xdr:spPr>
        <a:xfrm>
          <a:off x="1704975" y="48482250"/>
          <a:ext cx="17145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009650"/>
    <xdr:sp fLocksText="0">
      <xdr:nvSpPr>
        <xdr:cNvPr id="580" name="Text Box 59"/>
        <xdr:cNvSpPr txBox="1">
          <a:spLocks noChangeArrowheads="1"/>
        </xdr:cNvSpPr>
      </xdr:nvSpPr>
      <xdr:spPr>
        <a:xfrm>
          <a:off x="1704975" y="48482250"/>
          <a:ext cx="17145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009650"/>
    <xdr:sp fLocksText="0">
      <xdr:nvSpPr>
        <xdr:cNvPr id="581" name="Text Box 10"/>
        <xdr:cNvSpPr txBox="1">
          <a:spLocks noChangeArrowheads="1"/>
        </xdr:cNvSpPr>
      </xdr:nvSpPr>
      <xdr:spPr>
        <a:xfrm>
          <a:off x="1704975" y="48482250"/>
          <a:ext cx="17145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009650"/>
    <xdr:sp fLocksText="0">
      <xdr:nvSpPr>
        <xdr:cNvPr id="582" name="Text Box 60"/>
        <xdr:cNvSpPr txBox="1">
          <a:spLocks noChangeArrowheads="1"/>
        </xdr:cNvSpPr>
      </xdr:nvSpPr>
      <xdr:spPr>
        <a:xfrm>
          <a:off x="1704975" y="48482250"/>
          <a:ext cx="17145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009650"/>
    <xdr:sp fLocksText="0">
      <xdr:nvSpPr>
        <xdr:cNvPr id="583" name="Text Box 51"/>
        <xdr:cNvSpPr txBox="1">
          <a:spLocks noChangeArrowheads="1"/>
        </xdr:cNvSpPr>
      </xdr:nvSpPr>
      <xdr:spPr>
        <a:xfrm>
          <a:off x="1704975" y="48482250"/>
          <a:ext cx="17145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009650"/>
    <xdr:sp fLocksText="0">
      <xdr:nvSpPr>
        <xdr:cNvPr id="584" name="Text Box 52"/>
        <xdr:cNvSpPr txBox="1">
          <a:spLocks noChangeArrowheads="1"/>
        </xdr:cNvSpPr>
      </xdr:nvSpPr>
      <xdr:spPr>
        <a:xfrm>
          <a:off x="1704975" y="48482250"/>
          <a:ext cx="17145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009650"/>
    <xdr:sp fLocksText="0">
      <xdr:nvSpPr>
        <xdr:cNvPr id="585" name="Text Box 53"/>
        <xdr:cNvSpPr txBox="1">
          <a:spLocks noChangeArrowheads="1"/>
        </xdr:cNvSpPr>
      </xdr:nvSpPr>
      <xdr:spPr>
        <a:xfrm>
          <a:off x="1704975" y="48482250"/>
          <a:ext cx="17145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009650"/>
    <xdr:sp fLocksText="0">
      <xdr:nvSpPr>
        <xdr:cNvPr id="586" name="Text Box 10"/>
        <xdr:cNvSpPr txBox="1">
          <a:spLocks noChangeArrowheads="1"/>
        </xdr:cNvSpPr>
      </xdr:nvSpPr>
      <xdr:spPr>
        <a:xfrm>
          <a:off x="1704975" y="48482250"/>
          <a:ext cx="17145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587" name="Text Box 51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588" name="Text Box 52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589" name="Text Box 53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590" name="Text Box 54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1</xdr:row>
      <xdr:rowOff>0</xdr:rowOff>
    </xdr:from>
    <xdr:ext cx="133350" cy="1828800"/>
    <xdr:sp fLocksText="0">
      <xdr:nvSpPr>
        <xdr:cNvPr id="591" name="Text Box 55"/>
        <xdr:cNvSpPr txBox="1">
          <a:spLocks noChangeArrowheads="1"/>
        </xdr:cNvSpPr>
      </xdr:nvSpPr>
      <xdr:spPr>
        <a:xfrm>
          <a:off x="1781175" y="304800"/>
          <a:ext cx="1333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592" name="Text Box 56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593" name="Text Box 57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594" name="Text Box 58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595" name="Text Box 59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596" name="Text Box 10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597" name="Text Box 60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598" name="Text Box 51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599" name="Text Box 52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600" name="Text Box 53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601" name="Text Box 10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602" name="Text Box 51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603" name="Text Box 52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604" name="Text Box 53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605" name="Text Box 54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1</xdr:row>
      <xdr:rowOff>0</xdr:rowOff>
    </xdr:from>
    <xdr:ext cx="133350" cy="1828800"/>
    <xdr:sp fLocksText="0">
      <xdr:nvSpPr>
        <xdr:cNvPr id="606" name="Text Box 55"/>
        <xdr:cNvSpPr txBox="1">
          <a:spLocks noChangeArrowheads="1"/>
        </xdr:cNvSpPr>
      </xdr:nvSpPr>
      <xdr:spPr>
        <a:xfrm>
          <a:off x="1781175" y="304800"/>
          <a:ext cx="1333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607" name="Text Box 56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608" name="Text Box 57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609" name="Text Box 58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610" name="Text Box 59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611" name="Text Box 10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612" name="Text Box 60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613" name="Text Box 51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614" name="Text Box 52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615" name="Text Box 53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616" name="Text Box 10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828800"/>
    <xdr:sp fLocksText="0">
      <xdr:nvSpPr>
        <xdr:cNvPr id="617" name="Text Box 51"/>
        <xdr:cNvSpPr txBox="1">
          <a:spLocks noChangeArrowheads="1"/>
        </xdr:cNvSpPr>
      </xdr:nvSpPr>
      <xdr:spPr>
        <a:xfrm>
          <a:off x="1704975" y="304800"/>
          <a:ext cx="1905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828800"/>
    <xdr:sp fLocksText="0">
      <xdr:nvSpPr>
        <xdr:cNvPr id="618" name="Text Box 52"/>
        <xdr:cNvSpPr txBox="1">
          <a:spLocks noChangeArrowheads="1"/>
        </xdr:cNvSpPr>
      </xdr:nvSpPr>
      <xdr:spPr>
        <a:xfrm>
          <a:off x="1704975" y="304800"/>
          <a:ext cx="1905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828800"/>
    <xdr:sp fLocksText="0">
      <xdr:nvSpPr>
        <xdr:cNvPr id="619" name="Text Box 53"/>
        <xdr:cNvSpPr txBox="1">
          <a:spLocks noChangeArrowheads="1"/>
        </xdr:cNvSpPr>
      </xdr:nvSpPr>
      <xdr:spPr>
        <a:xfrm>
          <a:off x="1704975" y="304800"/>
          <a:ext cx="1905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828800"/>
    <xdr:sp fLocksText="0">
      <xdr:nvSpPr>
        <xdr:cNvPr id="620" name="Text Box 54"/>
        <xdr:cNvSpPr txBox="1">
          <a:spLocks noChangeArrowheads="1"/>
        </xdr:cNvSpPr>
      </xdr:nvSpPr>
      <xdr:spPr>
        <a:xfrm>
          <a:off x="1704975" y="304800"/>
          <a:ext cx="1905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1</xdr:row>
      <xdr:rowOff>0</xdr:rowOff>
    </xdr:from>
    <xdr:ext cx="142875" cy="1828800"/>
    <xdr:sp fLocksText="0">
      <xdr:nvSpPr>
        <xdr:cNvPr id="621" name="Text Box 55"/>
        <xdr:cNvSpPr txBox="1">
          <a:spLocks noChangeArrowheads="1"/>
        </xdr:cNvSpPr>
      </xdr:nvSpPr>
      <xdr:spPr>
        <a:xfrm>
          <a:off x="1781175" y="304800"/>
          <a:ext cx="142875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828800"/>
    <xdr:sp fLocksText="0">
      <xdr:nvSpPr>
        <xdr:cNvPr id="622" name="Text Box 56"/>
        <xdr:cNvSpPr txBox="1">
          <a:spLocks noChangeArrowheads="1"/>
        </xdr:cNvSpPr>
      </xdr:nvSpPr>
      <xdr:spPr>
        <a:xfrm>
          <a:off x="1704975" y="304800"/>
          <a:ext cx="1905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828800"/>
    <xdr:sp fLocksText="0">
      <xdr:nvSpPr>
        <xdr:cNvPr id="623" name="Text Box 57"/>
        <xdr:cNvSpPr txBox="1">
          <a:spLocks noChangeArrowheads="1"/>
        </xdr:cNvSpPr>
      </xdr:nvSpPr>
      <xdr:spPr>
        <a:xfrm>
          <a:off x="1704975" y="304800"/>
          <a:ext cx="1905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828800"/>
    <xdr:sp fLocksText="0">
      <xdr:nvSpPr>
        <xdr:cNvPr id="624" name="Text Box 58"/>
        <xdr:cNvSpPr txBox="1">
          <a:spLocks noChangeArrowheads="1"/>
        </xdr:cNvSpPr>
      </xdr:nvSpPr>
      <xdr:spPr>
        <a:xfrm>
          <a:off x="1704975" y="304800"/>
          <a:ext cx="1905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828800"/>
    <xdr:sp fLocksText="0">
      <xdr:nvSpPr>
        <xdr:cNvPr id="625" name="Text Box 59"/>
        <xdr:cNvSpPr txBox="1">
          <a:spLocks noChangeArrowheads="1"/>
        </xdr:cNvSpPr>
      </xdr:nvSpPr>
      <xdr:spPr>
        <a:xfrm>
          <a:off x="1704975" y="304800"/>
          <a:ext cx="1905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828800"/>
    <xdr:sp fLocksText="0">
      <xdr:nvSpPr>
        <xdr:cNvPr id="626" name="Text Box 10"/>
        <xdr:cNvSpPr txBox="1">
          <a:spLocks noChangeArrowheads="1"/>
        </xdr:cNvSpPr>
      </xdr:nvSpPr>
      <xdr:spPr>
        <a:xfrm>
          <a:off x="1704975" y="304800"/>
          <a:ext cx="1905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828800"/>
    <xdr:sp fLocksText="0">
      <xdr:nvSpPr>
        <xdr:cNvPr id="627" name="Text Box 60"/>
        <xdr:cNvSpPr txBox="1">
          <a:spLocks noChangeArrowheads="1"/>
        </xdr:cNvSpPr>
      </xdr:nvSpPr>
      <xdr:spPr>
        <a:xfrm>
          <a:off x="1704975" y="304800"/>
          <a:ext cx="1905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828800"/>
    <xdr:sp fLocksText="0">
      <xdr:nvSpPr>
        <xdr:cNvPr id="628" name="Text Box 51"/>
        <xdr:cNvSpPr txBox="1">
          <a:spLocks noChangeArrowheads="1"/>
        </xdr:cNvSpPr>
      </xdr:nvSpPr>
      <xdr:spPr>
        <a:xfrm>
          <a:off x="1704975" y="304800"/>
          <a:ext cx="1905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828800"/>
    <xdr:sp fLocksText="0">
      <xdr:nvSpPr>
        <xdr:cNvPr id="629" name="Text Box 52"/>
        <xdr:cNvSpPr txBox="1">
          <a:spLocks noChangeArrowheads="1"/>
        </xdr:cNvSpPr>
      </xdr:nvSpPr>
      <xdr:spPr>
        <a:xfrm>
          <a:off x="1704975" y="304800"/>
          <a:ext cx="1905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828800"/>
    <xdr:sp fLocksText="0">
      <xdr:nvSpPr>
        <xdr:cNvPr id="630" name="Text Box 53"/>
        <xdr:cNvSpPr txBox="1">
          <a:spLocks noChangeArrowheads="1"/>
        </xdr:cNvSpPr>
      </xdr:nvSpPr>
      <xdr:spPr>
        <a:xfrm>
          <a:off x="1704975" y="304800"/>
          <a:ext cx="1905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828800"/>
    <xdr:sp fLocksText="0">
      <xdr:nvSpPr>
        <xdr:cNvPr id="631" name="Text Box 10"/>
        <xdr:cNvSpPr txBox="1">
          <a:spLocks noChangeArrowheads="1"/>
        </xdr:cNvSpPr>
      </xdr:nvSpPr>
      <xdr:spPr>
        <a:xfrm>
          <a:off x="1704975" y="304800"/>
          <a:ext cx="1905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66800"/>
    <xdr:sp fLocksText="0">
      <xdr:nvSpPr>
        <xdr:cNvPr id="632" name="Text Box 51"/>
        <xdr:cNvSpPr txBox="1">
          <a:spLocks noChangeArrowheads="1"/>
        </xdr:cNvSpPr>
      </xdr:nvSpPr>
      <xdr:spPr>
        <a:xfrm>
          <a:off x="1704975" y="30480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66800"/>
    <xdr:sp fLocksText="0">
      <xdr:nvSpPr>
        <xdr:cNvPr id="633" name="Text Box 52"/>
        <xdr:cNvSpPr txBox="1">
          <a:spLocks noChangeArrowheads="1"/>
        </xdr:cNvSpPr>
      </xdr:nvSpPr>
      <xdr:spPr>
        <a:xfrm>
          <a:off x="1704975" y="30480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66800"/>
    <xdr:sp fLocksText="0">
      <xdr:nvSpPr>
        <xdr:cNvPr id="634" name="Text Box 53"/>
        <xdr:cNvSpPr txBox="1">
          <a:spLocks noChangeArrowheads="1"/>
        </xdr:cNvSpPr>
      </xdr:nvSpPr>
      <xdr:spPr>
        <a:xfrm>
          <a:off x="1704975" y="30480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66800"/>
    <xdr:sp fLocksText="0">
      <xdr:nvSpPr>
        <xdr:cNvPr id="635" name="Text Box 54"/>
        <xdr:cNvSpPr txBox="1">
          <a:spLocks noChangeArrowheads="1"/>
        </xdr:cNvSpPr>
      </xdr:nvSpPr>
      <xdr:spPr>
        <a:xfrm>
          <a:off x="1704975" y="30480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1</xdr:row>
      <xdr:rowOff>0</xdr:rowOff>
    </xdr:from>
    <xdr:ext cx="133350" cy="1066800"/>
    <xdr:sp fLocksText="0">
      <xdr:nvSpPr>
        <xdr:cNvPr id="636" name="Text Box 55"/>
        <xdr:cNvSpPr txBox="1">
          <a:spLocks noChangeArrowheads="1"/>
        </xdr:cNvSpPr>
      </xdr:nvSpPr>
      <xdr:spPr>
        <a:xfrm>
          <a:off x="1781175" y="304800"/>
          <a:ext cx="1333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66800"/>
    <xdr:sp fLocksText="0">
      <xdr:nvSpPr>
        <xdr:cNvPr id="637" name="Text Box 56"/>
        <xdr:cNvSpPr txBox="1">
          <a:spLocks noChangeArrowheads="1"/>
        </xdr:cNvSpPr>
      </xdr:nvSpPr>
      <xdr:spPr>
        <a:xfrm>
          <a:off x="1704975" y="30480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66800"/>
    <xdr:sp fLocksText="0">
      <xdr:nvSpPr>
        <xdr:cNvPr id="638" name="Text Box 57"/>
        <xdr:cNvSpPr txBox="1">
          <a:spLocks noChangeArrowheads="1"/>
        </xdr:cNvSpPr>
      </xdr:nvSpPr>
      <xdr:spPr>
        <a:xfrm>
          <a:off x="1704975" y="30480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66800"/>
    <xdr:sp fLocksText="0">
      <xdr:nvSpPr>
        <xdr:cNvPr id="639" name="Text Box 58"/>
        <xdr:cNvSpPr txBox="1">
          <a:spLocks noChangeArrowheads="1"/>
        </xdr:cNvSpPr>
      </xdr:nvSpPr>
      <xdr:spPr>
        <a:xfrm>
          <a:off x="1704975" y="30480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66800"/>
    <xdr:sp fLocksText="0">
      <xdr:nvSpPr>
        <xdr:cNvPr id="640" name="Text Box 59"/>
        <xdr:cNvSpPr txBox="1">
          <a:spLocks noChangeArrowheads="1"/>
        </xdr:cNvSpPr>
      </xdr:nvSpPr>
      <xdr:spPr>
        <a:xfrm>
          <a:off x="1704975" y="30480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66800"/>
    <xdr:sp fLocksText="0">
      <xdr:nvSpPr>
        <xdr:cNvPr id="641" name="Text Box 10"/>
        <xdr:cNvSpPr txBox="1">
          <a:spLocks noChangeArrowheads="1"/>
        </xdr:cNvSpPr>
      </xdr:nvSpPr>
      <xdr:spPr>
        <a:xfrm>
          <a:off x="1704975" y="30480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66800"/>
    <xdr:sp fLocksText="0">
      <xdr:nvSpPr>
        <xdr:cNvPr id="642" name="Text Box 60"/>
        <xdr:cNvSpPr txBox="1">
          <a:spLocks noChangeArrowheads="1"/>
        </xdr:cNvSpPr>
      </xdr:nvSpPr>
      <xdr:spPr>
        <a:xfrm>
          <a:off x="1704975" y="30480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66800"/>
    <xdr:sp fLocksText="0">
      <xdr:nvSpPr>
        <xdr:cNvPr id="643" name="Text Box 51"/>
        <xdr:cNvSpPr txBox="1">
          <a:spLocks noChangeArrowheads="1"/>
        </xdr:cNvSpPr>
      </xdr:nvSpPr>
      <xdr:spPr>
        <a:xfrm>
          <a:off x="1704975" y="30480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66800"/>
    <xdr:sp fLocksText="0">
      <xdr:nvSpPr>
        <xdr:cNvPr id="644" name="Text Box 52"/>
        <xdr:cNvSpPr txBox="1">
          <a:spLocks noChangeArrowheads="1"/>
        </xdr:cNvSpPr>
      </xdr:nvSpPr>
      <xdr:spPr>
        <a:xfrm>
          <a:off x="1704975" y="30480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66800"/>
    <xdr:sp fLocksText="0">
      <xdr:nvSpPr>
        <xdr:cNvPr id="645" name="Text Box 53"/>
        <xdr:cNvSpPr txBox="1">
          <a:spLocks noChangeArrowheads="1"/>
        </xdr:cNvSpPr>
      </xdr:nvSpPr>
      <xdr:spPr>
        <a:xfrm>
          <a:off x="1704975" y="30480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66800"/>
    <xdr:sp fLocksText="0">
      <xdr:nvSpPr>
        <xdr:cNvPr id="646" name="Text Box 10"/>
        <xdr:cNvSpPr txBox="1">
          <a:spLocks noChangeArrowheads="1"/>
        </xdr:cNvSpPr>
      </xdr:nvSpPr>
      <xdr:spPr>
        <a:xfrm>
          <a:off x="1704975" y="30480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90600"/>
    <xdr:sp fLocksText="0">
      <xdr:nvSpPr>
        <xdr:cNvPr id="647" name="Text Box 51"/>
        <xdr:cNvSpPr txBox="1">
          <a:spLocks noChangeArrowheads="1"/>
        </xdr:cNvSpPr>
      </xdr:nvSpPr>
      <xdr:spPr>
        <a:xfrm>
          <a:off x="1704975" y="30480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90600"/>
    <xdr:sp fLocksText="0">
      <xdr:nvSpPr>
        <xdr:cNvPr id="648" name="Text Box 52"/>
        <xdr:cNvSpPr txBox="1">
          <a:spLocks noChangeArrowheads="1"/>
        </xdr:cNvSpPr>
      </xdr:nvSpPr>
      <xdr:spPr>
        <a:xfrm>
          <a:off x="1704975" y="30480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90600"/>
    <xdr:sp fLocksText="0">
      <xdr:nvSpPr>
        <xdr:cNvPr id="649" name="Text Box 53"/>
        <xdr:cNvSpPr txBox="1">
          <a:spLocks noChangeArrowheads="1"/>
        </xdr:cNvSpPr>
      </xdr:nvSpPr>
      <xdr:spPr>
        <a:xfrm>
          <a:off x="1704975" y="30480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90600"/>
    <xdr:sp fLocksText="0">
      <xdr:nvSpPr>
        <xdr:cNvPr id="650" name="Text Box 54"/>
        <xdr:cNvSpPr txBox="1">
          <a:spLocks noChangeArrowheads="1"/>
        </xdr:cNvSpPr>
      </xdr:nvSpPr>
      <xdr:spPr>
        <a:xfrm>
          <a:off x="1704975" y="30480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1</xdr:row>
      <xdr:rowOff>0</xdr:rowOff>
    </xdr:from>
    <xdr:ext cx="142875" cy="990600"/>
    <xdr:sp fLocksText="0">
      <xdr:nvSpPr>
        <xdr:cNvPr id="651" name="Text Box 55"/>
        <xdr:cNvSpPr txBox="1">
          <a:spLocks noChangeArrowheads="1"/>
        </xdr:cNvSpPr>
      </xdr:nvSpPr>
      <xdr:spPr>
        <a:xfrm>
          <a:off x="1781175" y="304800"/>
          <a:ext cx="1428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90600"/>
    <xdr:sp fLocksText="0">
      <xdr:nvSpPr>
        <xdr:cNvPr id="652" name="Text Box 56"/>
        <xdr:cNvSpPr txBox="1">
          <a:spLocks noChangeArrowheads="1"/>
        </xdr:cNvSpPr>
      </xdr:nvSpPr>
      <xdr:spPr>
        <a:xfrm>
          <a:off x="1704975" y="30480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90600"/>
    <xdr:sp fLocksText="0">
      <xdr:nvSpPr>
        <xdr:cNvPr id="653" name="Text Box 57"/>
        <xdr:cNvSpPr txBox="1">
          <a:spLocks noChangeArrowheads="1"/>
        </xdr:cNvSpPr>
      </xdr:nvSpPr>
      <xdr:spPr>
        <a:xfrm>
          <a:off x="1704975" y="30480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90600"/>
    <xdr:sp fLocksText="0">
      <xdr:nvSpPr>
        <xdr:cNvPr id="654" name="Text Box 58"/>
        <xdr:cNvSpPr txBox="1">
          <a:spLocks noChangeArrowheads="1"/>
        </xdr:cNvSpPr>
      </xdr:nvSpPr>
      <xdr:spPr>
        <a:xfrm>
          <a:off x="1704975" y="30480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90600"/>
    <xdr:sp fLocksText="0">
      <xdr:nvSpPr>
        <xdr:cNvPr id="655" name="Text Box 59"/>
        <xdr:cNvSpPr txBox="1">
          <a:spLocks noChangeArrowheads="1"/>
        </xdr:cNvSpPr>
      </xdr:nvSpPr>
      <xdr:spPr>
        <a:xfrm>
          <a:off x="1704975" y="30480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90600"/>
    <xdr:sp fLocksText="0">
      <xdr:nvSpPr>
        <xdr:cNvPr id="656" name="Text Box 550"/>
        <xdr:cNvSpPr txBox="1">
          <a:spLocks noChangeArrowheads="1"/>
        </xdr:cNvSpPr>
      </xdr:nvSpPr>
      <xdr:spPr>
        <a:xfrm>
          <a:off x="1704975" y="30480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90600"/>
    <xdr:sp fLocksText="0">
      <xdr:nvSpPr>
        <xdr:cNvPr id="657" name="Text Box 551"/>
        <xdr:cNvSpPr txBox="1">
          <a:spLocks noChangeArrowheads="1"/>
        </xdr:cNvSpPr>
      </xdr:nvSpPr>
      <xdr:spPr>
        <a:xfrm>
          <a:off x="1704975" y="30480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90600"/>
    <xdr:sp fLocksText="0">
      <xdr:nvSpPr>
        <xdr:cNvPr id="658" name="Text Box 552"/>
        <xdr:cNvSpPr txBox="1">
          <a:spLocks noChangeArrowheads="1"/>
        </xdr:cNvSpPr>
      </xdr:nvSpPr>
      <xdr:spPr>
        <a:xfrm>
          <a:off x="1704975" y="30480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90600"/>
    <xdr:sp fLocksText="0">
      <xdr:nvSpPr>
        <xdr:cNvPr id="659" name="Text Box 553"/>
        <xdr:cNvSpPr txBox="1">
          <a:spLocks noChangeArrowheads="1"/>
        </xdr:cNvSpPr>
      </xdr:nvSpPr>
      <xdr:spPr>
        <a:xfrm>
          <a:off x="1704975" y="30480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90600"/>
    <xdr:sp fLocksText="0">
      <xdr:nvSpPr>
        <xdr:cNvPr id="660" name="Text Box 554"/>
        <xdr:cNvSpPr txBox="1">
          <a:spLocks noChangeArrowheads="1"/>
        </xdr:cNvSpPr>
      </xdr:nvSpPr>
      <xdr:spPr>
        <a:xfrm>
          <a:off x="1704975" y="30480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90600"/>
    <xdr:sp fLocksText="0">
      <xdr:nvSpPr>
        <xdr:cNvPr id="661" name="Text Box 555"/>
        <xdr:cNvSpPr txBox="1">
          <a:spLocks noChangeArrowheads="1"/>
        </xdr:cNvSpPr>
      </xdr:nvSpPr>
      <xdr:spPr>
        <a:xfrm>
          <a:off x="1704975" y="30480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662" name="Text Box 51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663" name="Text Box 52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664" name="Text Box 53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665" name="Text Box 54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1</xdr:row>
      <xdr:rowOff>0</xdr:rowOff>
    </xdr:from>
    <xdr:ext cx="133350" cy="1828800"/>
    <xdr:sp fLocksText="0">
      <xdr:nvSpPr>
        <xdr:cNvPr id="666" name="Text Box 55"/>
        <xdr:cNvSpPr txBox="1">
          <a:spLocks noChangeArrowheads="1"/>
        </xdr:cNvSpPr>
      </xdr:nvSpPr>
      <xdr:spPr>
        <a:xfrm>
          <a:off x="1781175" y="304800"/>
          <a:ext cx="1333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667" name="Text Box 56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668" name="Text Box 57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669" name="Text Box 58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670" name="Text Box 59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671" name="Text Box 10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672" name="Text Box 60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673" name="Text Box 51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674" name="Text Box 52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675" name="Text Box 53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676" name="Text Box 10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677" name="Text Box 51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678" name="Text Box 52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679" name="Text Box 53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680" name="Text Box 54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1</xdr:row>
      <xdr:rowOff>0</xdr:rowOff>
    </xdr:from>
    <xdr:ext cx="133350" cy="1828800"/>
    <xdr:sp fLocksText="0">
      <xdr:nvSpPr>
        <xdr:cNvPr id="681" name="Text Box 55"/>
        <xdr:cNvSpPr txBox="1">
          <a:spLocks noChangeArrowheads="1"/>
        </xdr:cNvSpPr>
      </xdr:nvSpPr>
      <xdr:spPr>
        <a:xfrm>
          <a:off x="1781175" y="304800"/>
          <a:ext cx="1333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682" name="Text Box 56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683" name="Text Box 57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684" name="Text Box 58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685" name="Text Box 59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686" name="Text Box 10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687" name="Text Box 60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688" name="Text Box 51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689" name="Text Box 52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690" name="Text Box 53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691" name="Text Box 10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828800"/>
    <xdr:sp fLocksText="0">
      <xdr:nvSpPr>
        <xdr:cNvPr id="692" name="Text Box 51"/>
        <xdr:cNvSpPr txBox="1">
          <a:spLocks noChangeArrowheads="1"/>
        </xdr:cNvSpPr>
      </xdr:nvSpPr>
      <xdr:spPr>
        <a:xfrm>
          <a:off x="1704975" y="304800"/>
          <a:ext cx="1905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828800"/>
    <xdr:sp fLocksText="0">
      <xdr:nvSpPr>
        <xdr:cNvPr id="693" name="Text Box 52"/>
        <xdr:cNvSpPr txBox="1">
          <a:spLocks noChangeArrowheads="1"/>
        </xdr:cNvSpPr>
      </xdr:nvSpPr>
      <xdr:spPr>
        <a:xfrm>
          <a:off x="1704975" y="304800"/>
          <a:ext cx="1905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828800"/>
    <xdr:sp fLocksText="0">
      <xdr:nvSpPr>
        <xdr:cNvPr id="694" name="Text Box 53"/>
        <xdr:cNvSpPr txBox="1">
          <a:spLocks noChangeArrowheads="1"/>
        </xdr:cNvSpPr>
      </xdr:nvSpPr>
      <xdr:spPr>
        <a:xfrm>
          <a:off x="1704975" y="304800"/>
          <a:ext cx="1905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828800"/>
    <xdr:sp fLocksText="0">
      <xdr:nvSpPr>
        <xdr:cNvPr id="695" name="Text Box 54"/>
        <xdr:cNvSpPr txBox="1">
          <a:spLocks noChangeArrowheads="1"/>
        </xdr:cNvSpPr>
      </xdr:nvSpPr>
      <xdr:spPr>
        <a:xfrm>
          <a:off x="1704975" y="304800"/>
          <a:ext cx="1905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1</xdr:row>
      <xdr:rowOff>0</xdr:rowOff>
    </xdr:from>
    <xdr:ext cx="142875" cy="1828800"/>
    <xdr:sp fLocksText="0">
      <xdr:nvSpPr>
        <xdr:cNvPr id="696" name="Text Box 55"/>
        <xdr:cNvSpPr txBox="1">
          <a:spLocks noChangeArrowheads="1"/>
        </xdr:cNvSpPr>
      </xdr:nvSpPr>
      <xdr:spPr>
        <a:xfrm>
          <a:off x="1781175" y="304800"/>
          <a:ext cx="142875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828800"/>
    <xdr:sp fLocksText="0">
      <xdr:nvSpPr>
        <xdr:cNvPr id="697" name="Text Box 56"/>
        <xdr:cNvSpPr txBox="1">
          <a:spLocks noChangeArrowheads="1"/>
        </xdr:cNvSpPr>
      </xdr:nvSpPr>
      <xdr:spPr>
        <a:xfrm>
          <a:off x="1704975" y="304800"/>
          <a:ext cx="1905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828800"/>
    <xdr:sp fLocksText="0">
      <xdr:nvSpPr>
        <xdr:cNvPr id="698" name="Text Box 57"/>
        <xdr:cNvSpPr txBox="1">
          <a:spLocks noChangeArrowheads="1"/>
        </xdr:cNvSpPr>
      </xdr:nvSpPr>
      <xdr:spPr>
        <a:xfrm>
          <a:off x="1704975" y="304800"/>
          <a:ext cx="1905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828800"/>
    <xdr:sp fLocksText="0">
      <xdr:nvSpPr>
        <xdr:cNvPr id="699" name="Text Box 58"/>
        <xdr:cNvSpPr txBox="1">
          <a:spLocks noChangeArrowheads="1"/>
        </xdr:cNvSpPr>
      </xdr:nvSpPr>
      <xdr:spPr>
        <a:xfrm>
          <a:off x="1704975" y="304800"/>
          <a:ext cx="1905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828800"/>
    <xdr:sp fLocksText="0">
      <xdr:nvSpPr>
        <xdr:cNvPr id="700" name="Text Box 59"/>
        <xdr:cNvSpPr txBox="1">
          <a:spLocks noChangeArrowheads="1"/>
        </xdr:cNvSpPr>
      </xdr:nvSpPr>
      <xdr:spPr>
        <a:xfrm>
          <a:off x="1704975" y="304800"/>
          <a:ext cx="1905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828800"/>
    <xdr:sp fLocksText="0">
      <xdr:nvSpPr>
        <xdr:cNvPr id="701" name="Text Box 10"/>
        <xdr:cNvSpPr txBox="1">
          <a:spLocks noChangeArrowheads="1"/>
        </xdr:cNvSpPr>
      </xdr:nvSpPr>
      <xdr:spPr>
        <a:xfrm>
          <a:off x="1704975" y="304800"/>
          <a:ext cx="1905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828800"/>
    <xdr:sp fLocksText="0">
      <xdr:nvSpPr>
        <xdr:cNvPr id="702" name="Text Box 60"/>
        <xdr:cNvSpPr txBox="1">
          <a:spLocks noChangeArrowheads="1"/>
        </xdr:cNvSpPr>
      </xdr:nvSpPr>
      <xdr:spPr>
        <a:xfrm>
          <a:off x="1704975" y="304800"/>
          <a:ext cx="1905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828800"/>
    <xdr:sp fLocksText="0">
      <xdr:nvSpPr>
        <xdr:cNvPr id="703" name="Text Box 51"/>
        <xdr:cNvSpPr txBox="1">
          <a:spLocks noChangeArrowheads="1"/>
        </xdr:cNvSpPr>
      </xdr:nvSpPr>
      <xdr:spPr>
        <a:xfrm>
          <a:off x="1704975" y="304800"/>
          <a:ext cx="1905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828800"/>
    <xdr:sp fLocksText="0">
      <xdr:nvSpPr>
        <xdr:cNvPr id="704" name="Text Box 52"/>
        <xdr:cNvSpPr txBox="1">
          <a:spLocks noChangeArrowheads="1"/>
        </xdr:cNvSpPr>
      </xdr:nvSpPr>
      <xdr:spPr>
        <a:xfrm>
          <a:off x="1704975" y="304800"/>
          <a:ext cx="1905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828800"/>
    <xdr:sp fLocksText="0">
      <xdr:nvSpPr>
        <xdr:cNvPr id="705" name="Text Box 53"/>
        <xdr:cNvSpPr txBox="1">
          <a:spLocks noChangeArrowheads="1"/>
        </xdr:cNvSpPr>
      </xdr:nvSpPr>
      <xdr:spPr>
        <a:xfrm>
          <a:off x="1704975" y="304800"/>
          <a:ext cx="1905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828800"/>
    <xdr:sp fLocksText="0">
      <xdr:nvSpPr>
        <xdr:cNvPr id="706" name="Text Box 10"/>
        <xdr:cNvSpPr txBox="1">
          <a:spLocks noChangeArrowheads="1"/>
        </xdr:cNvSpPr>
      </xdr:nvSpPr>
      <xdr:spPr>
        <a:xfrm>
          <a:off x="1704975" y="304800"/>
          <a:ext cx="1905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66800"/>
    <xdr:sp fLocksText="0">
      <xdr:nvSpPr>
        <xdr:cNvPr id="707" name="Text Box 51"/>
        <xdr:cNvSpPr txBox="1">
          <a:spLocks noChangeArrowheads="1"/>
        </xdr:cNvSpPr>
      </xdr:nvSpPr>
      <xdr:spPr>
        <a:xfrm>
          <a:off x="1704975" y="30480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66800"/>
    <xdr:sp fLocksText="0">
      <xdr:nvSpPr>
        <xdr:cNvPr id="708" name="Text Box 52"/>
        <xdr:cNvSpPr txBox="1">
          <a:spLocks noChangeArrowheads="1"/>
        </xdr:cNvSpPr>
      </xdr:nvSpPr>
      <xdr:spPr>
        <a:xfrm>
          <a:off x="1704975" y="30480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66800"/>
    <xdr:sp fLocksText="0">
      <xdr:nvSpPr>
        <xdr:cNvPr id="709" name="Text Box 53"/>
        <xdr:cNvSpPr txBox="1">
          <a:spLocks noChangeArrowheads="1"/>
        </xdr:cNvSpPr>
      </xdr:nvSpPr>
      <xdr:spPr>
        <a:xfrm>
          <a:off x="1704975" y="30480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66800"/>
    <xdr:sp fLocksText="0">
      <xdr:nvSpPr>
        <xdr:cNvPr id="710" name="Text Box 54"/>
        <xdr:cNvSpPr txBox="1">
          <a:spLocks noChangeArrowheads="1"/>
        </xdr:cNvSpPr>
      </xdr:nvSpPr>
      <xdr:spPr>
        <a:xfrm>
          <a:off x="1704975" y="30480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1</xdr:row>
      <xdr:rowOff>0</xdr:rowOff>
    </xdr:from>
    <xdr:ext cx="133350" cy="1066800"/>
    <xdr:sp fLocksText="0">
      <xdr:nvSpPr>
        <xdr:cNvPr id="711" name="Text Box 55"/>
        <xdr:cNvSpPr txBox="1">
          <a:spLocks noChangeArrowheads="1"/>
        </xdr:cNvSpPr>
      </xdr:nvSpPr>
      <xdr:spPr>
        <a:xfrm>
          <a:off x="1781175" y="304800"/>
          <a:ext cx="1333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66800"/>
    <xdr:sp fLocksText="0">
      <xdr:nvSpPr>
        <xdr:cNvPr id="712" name="Text Box 56"/>
        <xdr:cNvSpPr txBox="1">
          <a:spLocks noChangeArrowheads="1"/>
        </xdr:cNvSpPr>
      </xdr:nvSpPr>
      <xdr:spPr>
        <a:xfrm>
          <a:off x="1704975" y="30480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66800"/>
    <xdr:sp fLocksText="0">
      <xdr:nvSpPr>
        <xdr:cNvPr id="713" name="Text Box 57"/>
        <xdr:cNvSpPr txBox="1">
          <a:spLocks noChangeArrowheads="1"/>
        </xdr:cNvSpPr>
      </xdr:nvSpPr>
      <xdr:spPr>
        <a:xfrm>
          <a:off x="1704975" y="30480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66800"/>
    <xdr:sp fLocksText="0">
      <xdr:nvSpPr>
        <xdr:cNvPr id="714" name="Text Box 58"/>
        <xdr:cNvSpPr txBox="1">
          <a:spLocks noChangeArrowheads="1"/>
        </xdr:cNvSpPr>
      </xdr:nvSpPr>
      <xdr:spPr>
        <a:xfrm>
          <a:off x="1704975" y="30480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66800"/>
    <xdr:sp fLocksText="0">
      <xdr:nvSpPr>
        <xdr:cNvPr id="715" name="Text Box 59"/>
        <xdr:cNvSpPr txBox="1">
          <a:spLocks noChangeArrowheads="1"/>
        </xdr:cNvSpPr>
      </xdr:nvSpPr>
      <xdr:spPr>
        <a:xfrm>
          <a:off x="1704975" y="30480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66800"/>
    <xdr:sp fLocksText="0">
      <xdr:nvSpPr>
        <xdr:cNvPr id="716" name="Text Box 10"/>
        <xdr:cNvSpPr txBox="1">
          <a:spLocks noChangeArrowheads="1"/>
        </xdr:cNvSpPr>
      </xdr:nvSpPr>
      <xdr:spPr>
        <a:xfrm>
          <a:off x="1704975" y="30480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66800"/>
    <xdr:sp fLocksText="0">
      <xdr:nvSpPr>
        <xdr:cNvPr id="717" name="Text Box 60"/>
        <xdr:cNvSpPr txBox="1">
          <a:spLocks noChangeArrowheads="1"/>
        </xdr:cNvSpPr>
      </xdr:nvSpPr>
      <xdr:spPr>
        <a:xfrm>
          <a:off x="1704975" y="30480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66800"/>
    <xdr:sp fLocksText="0">
      <xdr:nvSpPr>
        <xdr:cNvPr id="718" name="Text Box 51"/>
        <xdr:cNvSpPr txBox="1">
          <a:spLocks noChangeArrowheads="1"/>
        </xdr:cNvSpPr>
      </xdr:nvSpPr>
      <xdr:spPr>
        <a:xfrm>
          <a:off x="1704975" y="30480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66800"/>
    <xdr:sp fLocksText="0">
      <xdr:nvSpPr>
        <xdr:cNvPr id="719" name="Text Box 52"/>
        <xdr:cNvSpPr txBox="1">
          <a:spLocks noChangeArrowheads="1"/>
        </xdr:cNvSpPr>
      </xdr:nvSpPr>
      <xdr:spPr>
        <a:xfrm>
          <a:off x="1704975" y="30480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66800"/>
    <xdr:sp fLocksText="0">
      <xdr:nvSpPr>
        <xdr:cNvPr id="720" name="Text Box 53"/>
        <xdr:cNvSpPr txBox="1">
          <a:spLocks noChangeArrowheads="1"/>
        </xdr:cNvSpPr>
      </xdr:nvSpPr>
      <xdr:spPr>
        <a:xfrm>
          <a:off x="1704975" y="30480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66800"/>
    <xdr:sp fLocksText="0">
      <xdr:nvSpPr>
        <xdr:cNvPr id="721" name="Text Box 10"/>
        <xdr:cNvSpPr txBox="1">
          <a:spLocks noChangeArrowheads="1"/>
        </xdr:cNvSpPr>
      </xdr:nvSpPr>
      <xdr:spPr>
        <a:xfrm>
          <a:off x="1704975" y="30480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90600"/>
    <xdr:sp fLocksText="0">
      <xdr:nvSpPr>
        <xdr:cNvPr id="722" name="Text Box 51"/>
        <xdr:cNvSpPr txBox="1">
          <a:spLocks noChangeArrowheads="1"/>
        </xdr:cNvSpPr>
      </xdr:nvSpPr>
      <xdr:spPr>
        <a:xfrm>
          <a:off x="1704975" y="30480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90600"/>
    <xdr:sp fLocksText="0">
      <xdr:nvSpPr>
        <xdr:cNvPr id="723" name="Text Box 52"/>
        <xdr:cNvSpPr txBox="1">
          <a:spLocks noChangeArrowheads="1"/>
        </xdr:cNvSpPr>
      </xdr:nvSpPr>
      <xdr:spPr>
        <a:xfrm>
          <a:off x="1704975" y="30480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90600"/>
    <xdr:sp fLocksText="0">
      <xdr:nvSpPr>
        <xdr:cNvPr id="724" name="Text Box 53"/>
        <xdr:cNvSpPr txBox="1">
          <a:spLocks noChangeArrowheads="1"/>
        </xdr:cNvSpPr>
      </xdr:nvSpPr>
      <xdr:spPr>
        <a:xfrm>
          <a:off x="1704975" y="30480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90600"/>
    <xdr:sp fLocksText="0">
      <xdr:nvSpPr>
        <xdr:cNvPr id="725" name="Text Box 54"/>
        <xdr:cNvSpPr txBox="1">
          <a:spLocks noChangeArrowheads="1"/>
        </xdr:cNvSpPr>
      </xdr:nvSpPr>
      <xdr:spPr>
        <a:xfrm>
          <a:off x="1704975" y="30480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1</xdr:row>
      <xdr:rowOff>0</xdr:rowOff>
    </xdr:from>
    <xdr:ext cx="142875" cy="990600"/>
    <xdr:sp fLocksText="0">
      <xdr:nvSpPr>
        <xdr:cNvPr id="726" name="Text Box 55"/>
        <xdr:cNvSpPr txBox="1">
          <a:spLocks noChangeArrowheads="1"/>
        </xdr:cNvSpPr>
      </xdr:nvSpPr>
      <xdr:spPr>
        <a:xfrm>
          <a:off x="1781175" y="304800"/>
          <a:ext cx="1428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90600"/>
    <xdr:sp fLocksText="0">
      <xdr:nvSpPr>
        <xdr:cNvPr id="727" name="Text Box 56"/>
        <xdr:cNvSpPr txBox="1">
          <a:spLocks noChangeArrowheads="1"/>
        </xdr:cNvSpPr>
      </xdr:nvSpPr>
      <xdr:spPr>
        <a:xfrm>
          <a:off x="1704975" y="30480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90600"/>
    <xdr:sp fLocksText="0">
      <xdr:nvSpPr>
        <xdr:cNvPr id="728" name="Text Box 57"/>
        <xdr:cNvSpPr txBox="1">
          <a:spLocks noChangeArrowheads="1"/>
        </xdr:cNvSpPr>
      </xdr:nvSpPr>
      <xdr:spPr>
        <a:xfrm>
          <a:off x="1704975" y="30480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90600"/>
    <xdr:sp fLocksText="0">
      <xdr:nvSpPr>
        <xdr:cNvPr id="729" name="Text Box 58"/>
        <xdr:cNvSpPr txBox="1">
          <a:spLocks noChangeArrowheads="1"/>
        </xdr:cNvSpPr>
      </xdr:nvSpPr>
      <xdr:spPr>
        <a:xfrm>
          <a:off x="1704975" y="30480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90600"/>
    <xdr:sp fLocksText="0">
      <xdr:nvSpPr>
        <xdr:cNvPr id="730" name="Text Box 59"/>
        <xdr:cNvSpPr txBox="1">
          <a:spLocks noChangeArrowheads="1"/>
        </xdr:cNvSpPr>
      </xdr:nvSpPr>
      <xdr:spPr>
        <a:xfrm>
          <a:off x="1704975" y="30480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90600"/>
    <xdr:sp fLocksText="0">
      <xdr:nvSpPr>
        <xdr:cNvPr id="731" name="Text Box 550"/>
        <xdr:cNvSpPr txBox="1">
          <a:spLocks noChangeArrowheads="1"/>
        </xdr:cNvSpPr>
      </xdr:nvSpPr>
      <xdr:spPr>
        <a:xfrm>
          <a:off x="1704975" y="30480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90600"/>
    <xdr:sp fLocksText="0">
      <xdr:nvSpPr>
        <xdr:cNvPr id="732" name="Text Box 551"/>
        <xdr:cNvSpPr txBox="1">
          <a:spLocks noChangeArrowheads="1"/>
        </xdr:cNvSpPr>
      </xdr:nvSpPr>
      <xdr:spPr>
        <a:xfrm>
          <a:off x="1704975" y="30480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90600"/>
    <xdr:sp fLocksText="0">
      <xdr:nvSpPr>
        <xdr:cNvPr id="733" name="Text Box 552"/>
        <xdr:cNvSpPr txBox="1">
          <a:spLocks noChangeArrowheads="1"/>
        </xdr:cNvSpPr>
      </xdr:nvSpPr>
      <xdr:spPr>
        <a:xfrm>
          <a:off x="1704975" y="30480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90600"/>
    <xdr:sp fLocksText="0">
      <xdr:nvSpPr>
        <xdr:cNvPr id="734" name="Text Box 553"/>
        <xdr:cNvSpPr txBox="1">
          <a:spLocks noChangeArrowheads="1"/>
        </xdr:cNvSpPr>
      </xdr:nvSpPr>
      <xdr:spPr>
        <a:xfrm>
          <a:off x="1704975" y="30480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90600"/>
    <xdr:sp fLocksText="0">
      <xdr:nvSpPr>
        <xdr:cNvPr id="735" name="Text Box 554"/>
        <xdr:cNvSpPr txBox="1">
          <a:spLocks noChangeArrowheads="1"/>
        </xdr:cNvSpPr>
      </xdr:nvSpPr>
      <xdr:spPr>
        <a:xfrm>
          <a:off x="1704975" y="30480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90600"/>
    <xdr:sp fLocksText="0">
      <xdr:nvSpPr>
        <xdr:cNvPr id="736" name="Text Box 555"/>
        <xdr:cNvSpPr txBox="1">
          <a:spLocks noChangeArrowheads="1"/>
        </xdr:cNvSpPr>
      </xdr:nvSpPr>
      <xdr:spPr>
        <a:xfrm>
          <a:off x="1704975" y="30480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737" name="Text Box 51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738" name="Text Box 52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739" name="Text Box 53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740" name="Text Box 54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1</xdr:row>
      <xdr:rowOff>0</xdr:rowOff>
    </xdr:from>
    <xdr:ext cx="133350" cy="1828800"/>
    <xdr:sp fLocksText="0">
      <xdr:nvSpPr>
        <xdr:cNvPr id="741" name="Text Box 55"/>
        <xdr:cNvSpPr txBox="1">
          <a:spLocks noChangeArrowheads="1"/>
        </xdr:cNvSpPr>
      </xdr:nvSpPr>
      <xdr:spPr>
        <a:xfrm>
          <a:off x="1781175" y="304800"/>
          <a:ext cx="1333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742" name="Text Box 56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743" name="Text Box 57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744" name="Text Box 58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745" name="Text Box 59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746" name="Text Box 10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747" name="Text Box 60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748" name="Text Box 51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749" name="Text Box 52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750" name="Text Box 53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751" name="Text Box 10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752" name="Text Box 51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753" name="Text Box 52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754" name="Text Box 53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755" name="Text Box 54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1</xdr:row>
      <xdr:rowOff>0</xdr:rowOff>
    </xdr:from>
    <xdr:ext cx="133350" cy="1828800"/>
    <xdr:sp fLocksText="0">
      <xdr:nvSpPr>
        <xdr:cNvPr id="756" name="Text Box 55"/>
        <xdr:cNvSpPr txBox="1">
          <a:spLocks noChangeArrowheads="1"/>
        </xdr:cNvSpPr>
      </xdr:nvSpPr>
      <xdr:spPr>
        <a:xfrm>
          <a:off x="1781175" y="304800"/>
          <a:ext cx="1333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757" name="Text Box 56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758" name="Text Box 57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759" name="Text Box 58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760" name="Text Box 59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761" name="Text Box 10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762" name="Text Box 60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763" name="Text Box 51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764" name="Text Box 52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765" name="Text Box 53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766" name="Text Box 10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828800"/>
    <xdr:sp fLocksText="0">
      <xdr:nvSpPr>
        <xdr:cNvPr id="767" name="Text Box 51"/>
        <xdr:cNvSpPr txBox="1">
          <a:spLocks noChangeArrowheads="1"/>
        </xdr:cNvSpPr>
      </xdr:nvSpPr>
      <xdr:spPr>
        <a:xfrm>
          <a:off x="1704975" y="304800"/>
          <a:ext cx="1905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828800"/>
    <xdr:sp fLocksText="0">
      <xdr:nvSpPr>
        <xdr:cNvPr id="768" name="Text Box 52"/>
        <xdr:cNvSpPr txBox="1">
          <a:spLocks noChangeArrowheads="1"/>
        </xdr:cNvSpPr>
      </xdr:nvSpPr>
      <xdr:spPr>
        <a:xfrm>
          <a:off x="1704975" y="304800"/>
          <a:ext cx="1905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828800"/>
    <xdr:sp fLocksText="0">
      <xdr:nvSpPr>
        <xdr:cNvPr id="769" name="Text Box 53"/>
        <xdr:cNvSpPr txBox="1">
          <a:spLocks noChangeArrowheads="1"/>
        </xdr:cNvSpPr>
      </xdr:nvSpPr>
      <xdr:spPr>
        <a:xfrm>
          <a:off x="1704975" y="304800"/>
          <a:ext cx="1905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828800"/>
    <xdr:sp fLocksText="0">
      <xdr:nvSpPr>
        <xdr:cNvPr id="770" name="Text Box 54"/>
        <xdr:cNvSpPr txBox="1">
          <a:spLocks noChangeArrowheads="1"/>
        </xdr:cNvSpPr>
      </xdr:nvSpPr>
      <xdr:spPr>
        <a:xfrm>
          <a:off x="1704975" y="304800"/>
          <a:ext cx="1905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1</xdr:row>
      <xdr:rowOff>0</xdr:rowOff>
    </xdr:from>
    <xdr:ext cx="142875" cy="1828800"/>
    <xdr:sp fLocksText="0">
      <xdr:nvSpPr>
        <xdr:cNvPr id="771" name="Text Box 55"/>
        <xdr:cNvSpPr txBox="1">
          <a:spLocks noChangeArrowheads="1"/>
        </xdr:cNvSpPr>
      </xdr:nvSpPr>
      <xdr:spPr>
        <a:xfrm>
          <a:off x="1781175" y="304800"/>
          <a:ext cx="142875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828800"/>
    <xdr:sp fLocksText="0">
      <xdr:nvSpPr>
        <xdr:cNvPr id="772" name="Text Box 56"/>
        <xdr:cNvSpPr txBox="1">
          <a:spLocks noChangeArrowheads="1"/>
        </xdr:cNvSpPr>
      </xdr:nvSpPr>
      <xdr:spPr>
        <a:xfrm>
          <a:off x="1704975" y="304800"/>
          <a:ext cx="1905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828800"/>
    <xdr:sp fLocksText="0">
      <xdr:nvSpPr>
        <xdr:cNvPr id="773" name="Text Box 57"/>
        <xdr:cNvSpPr txBox="1">
          <a:spLocks noChangeArrowheads="1"/>
        </xdr:cNvSpPr>
      </xdr:nvSpPr>
      <xdr:spPr>
        <a:xfrm>
          <a:off x="1704975" y="304800"/>
          <a:ext cx="1905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828800"/>
    <xdr:sp fLocksText="0">
      <xdr:nvSpPr>
        <xdr:cNvPr id="774" name="Text Box 58"/>
        <xdr:cNvSpPr txBox="1">
          <a:spLocks noChangeArrowheads="1"/>
        </xdr:cNvSpPr>
      </xdr:nvSpPr>
      <xdr:spPr>
        <a:xfrm>
          <a:off x="1704975" y="304800"/>
          <a:ext cx="1905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828800"/>
    <xdr:sp fLocksText="0">
      <xdr:nvSpPr>
        <xdr:cNvPr id="775" name="Text Box 59"/>
        <xdr:cNvSpPr txBox="1">
          <a:spLocks noChangeArrowheads="1"/>
        </xdr:cNvSpPr>
      </xdr:nvSpPr>
      <xdr:spPr>
        <a:xfrm>
          <a:off x="1704975" y="304800"/>
          <a:ext cx="1905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828800"/>
    <xdr:sp fLocksText="0">
      <xdr:nvSpPr>
        <xdr:cNvPr id="776" name="Text Box 10"/>
        <xdr:cNvSpPr txBox="1">
          <a:spLocks noChangeArrowheads="1"/>
        </xdr:cNvSpPr>
      </xdr:nvSpPr>
      <xdr:spPr>
        <a:xfrm>
          <a:off x="1704975" y="304800"/>
          <a:ext cx="1905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828800"/>
    <xdr:sp fLocksText="0">
      <xdr:nvSpPr>
        <xdr:cNvPr id="777" name="Text Box 60"/>
        <xdr:cNvSpPr txBox="1">
          <a:spLocks noChangeArrowheads="1"/>
        </xdr:cNvSpPr>
      </xdr:nvSpPr>
      <xdr:spPr>
        <a:xfrm>
          <a:off x="1704975" y="304800"/>
          <a:ext cx="1905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828800"/>
    <xdr:sp fLocksText="0">
      <xdr:nvSpPr>
        <xdr:cNvPr id="778" name="Text Box 51"/>
        <xdr:cNvSpPr txBox="1">
          <a:spLocks noChangeArrowheads="1"/>
        </xdr:cNvSpPr>
      </xdr:nvSpPr>
      <xdr:spPr>
        <a:xfrm>
          <a:off x="1704975" y="304800"/>
          <a:ext cx="1905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828800"/>
    <xdr:sp fLocksText="0">
      <xdr:nvSpPr>
        <xdr:cNvPr id="779" name="Text Box 52"/>
        <xdr:cNvSpPr txBox="1">
          <a:spLocks noChangeArrowheads="1"/>
        </xdr:cNvSpPr>
      </xdr:nvSpPr>
      <xdr:spPr>
        <a:xfrm>
          <a:off x="1704975" y="304800"/>
          <a:ext cx="1905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828800"/>
    <xdr:sp fLocksText="0">
      <xdr:nvSpPr>
        <xdr:cNvPr id="780" name="Text Box 53"/>
        <xdr:cNvSpPr txBox="1">
          <a:spLocks noChangeArrowheads="1"/>
        </xdr:cNvSpPr>
      </xdr:nvSpPr>
      <xdr:spPr>
        <a:xfrm>
          <a:off x="1704975" y="304800"/>
          <a:ext cx="1905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828800"/>
    <xdr:sp fLocksText="0">
      <xdr:nvSpPr>
        <xdr:cNvPr id="781" name="Text Box 10"/>
        <xdr:cNvSpPr txBox="1">
          <a:spLocks noChangeArrowheads="1"/>
        </xdr:cNvSpPr>
      </xdr:nvSpPr>
      <xdr:spPr>
        <a:xfrm>
          <a:off x="1704975" y="304800"/>
          <a:ext cx="1905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66800"/>
    <xdr:sp fLocksText="0">
      <xdr:nvSpPr>
        <xdr:cNvPr id="782" name="Text Box 51"/>
        <xdr:cNvSpPr txBox="1">
          <a:spLocks noChangeArrowheads="1"/>
        </xdr:cNvSpPr>
      </xdr:nvSpPr>
      <xdr:spPr>
        <a:xfrm>
          <a:off x="1704975" y="30480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66800"/>
    <xdr:sp fLocksText="0">
      <xdr:nvSpPr>
        <xdr:cNvPr id="783" name="Text Box 52"/>
        <xdr:cNvSpPr txBox="1">
          <a:spLocks noChangeArrowheads="1"/>
        </xdr:cNvSpPr>
      </xdr:nvSpPr>
      <xdr:spPr>
        <a:xfrm>
          <a:off x="1704975" y="30480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66800"/>
    <xdr:sp fLocksText="0">
      <xdr:nvSpPr>
        <xdr:cNvPr id="784" name="Text Box 53"/>
        <xdr:cNvSpPr txBox="1">
          <a:spLocks noChangeArrowheads="1"/>
        </xdr:cNvSpPr>
      </xdr:nvSpPr>
      <xdr:spPr>
        <a:xfrm>
          <a:off x="1704975" y="30480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66800"/>
    <xdr:sp fLocksText="0">
      <xdr:nvSpPr>
        <xdr:cNvPr id="785" name="Text Box 54"/>
        <xdr:cNvSpPr txBox="1">
          <a:spLocks noChangeArrowheads="1"/>
        </xdr:cNvSpPr>
      </xdr:nvSpPr>
      <xdr:spPr>
        <a:xfrm>
          <a:off x="1704975" y="30480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1</xdr:row>
      <xdr:rowOff>0</xdr:rowOff>
    </xdr:from>
    <xdr:ext cx="133350" cy="1066800"/>
    <xdr:sp fLocksText="0">
      <xdr:nvSpPr>
        <xdr:cNvPr id="786" name="Text Box 55"/>
        <xdr:cNvSpPr txBox="1">
          <a:spLocks noChangeArrowheads="1"/>
        </xdr:cNvSpPr>
      </xdr:nvSpPr>
      <xdr:spPr>
        <a:xfrm>
          <a:off x="1781175" y="304800"/>
          <a:ext cx="1333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66800"/>
    <xdr:sp fLocksText="0">
      <xdr:nvSpPr>
        <xdr:cNvPr id="787" name="Text Box 56"/>
        <xdr:cNvSpPr txBox="1">
          <a:spLocks noChangeArrowheads="1"/>
        </xdr:cNvSpPr>
      </xdr:nvSpPr>
      <xdr:spPr>
        <a:xfrm>
          <a:off x="1704975" y="30480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66800"/>
    <xdr:sp fLocksText="0">
      <xdr:nvSpPr>
        <xdr:cNvPr id="788" name="Text Box 57"/>
        <xdr:cNvSpPr txBox="1">
          <a:spLocks noChangeArrowheads="1"/>
        </xdr:cNvSpPr>
      </xdr:nvSpPr>
      <xdr:spPr>
        <a:xfrm>
          <a:off x="1704975" y="30480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66800"/>
    <xdr:sp fLocksText="0">
      <xdr:nvSpPr>
        <xdr:cNvPr id="789" name="Text Box 58"/>
        <xdr:cNvSpPr txBox="1">
          <a:spLocks noChangeArrowheads="1"/>
        </xdr:cNvSpPr>
      </xdr:nvSpPr>
      <xdr:spPr>
        <a:xfrm>
          <a:off x="1704975" y="30480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66800"/>
    <xdr:sp fLocksText="0">
      <xdr:nvSpPr>
        <xdr:cNvPr id="790" name="Text Box 59"/>
        <xdr:cNvSpPr txBox="1">
          <a:spLocks noChangeArrowheads="1"/>
        </xdr:cNvSpPr>
      </xdr:nvSpPr>
      <xdr:spPr>
        <a:xfrm>
          <a:off x="1704975" y="30480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66800"/>
    <xdr:sp fLocksText="0">
      <xdr:nvSpPr>
        <xdr:cNvPr id="791" name="Text Box 10"/>
        <xdr:cNvSpPr txBox="1">
          <a:spLocks noChangeArrowheads="1"/>
        </xdr:cNvSpPr>
      </xdr:nvSpPr>
      <xdr:spPr>
        <a:xfrm>
          <a:off x="1704975" y="30480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66800"/>
    <xdr:sp fLocksText="0">
      <xdr:nvSpPr>
        <xdr:cNvPr id="792" name="Text Box 60"/>
        <xdr:cNvSpPr txBox="1">
          <a:spLocks noChangeArrowheads="1"/>
        </xdr:cNvSpPr>
      </xdr:nvSpPr>
      <xdr:spPr>
        <a:xfrm>
          <a:off x="1704975" y="30480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66800"/>
    <xdr:sp fLocksText="0">
      <xdr:nvSpPr>
        <xdr:cNvPr id="793" name="Text Box 51"/>
        <xdr:cNvSpPr txBox="1">
          <a:spLocks noChangeArrowheads="1"/>
        </xdr:cNvSpPr>
      </xdr:nvSpPr>
      <xdr:spPr>
        <a:xfrm>
          <a:off x="1704975" y="30480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66800"/>
    <xdr:sp fLocksText="0">
      <xdr:nvSpPr>
        <xdr:cNvPr id="794" name="Text Box 52"/>
        <xdr:cNvSpPr txBox="1">
          <a:spLocks noChangeArrowheads="1"/>
        </xdr:cNvSpPr>
      </xdr:nvSpPr>
      <xdr:spPr>
        <a:xfrm>
          <a:off x="1704975" y="30480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66800"/>
    <xdr:sp fLocksText="0">
      <xdr:nvSpPr>
        <xdr:cNvPr id="795" name="Text Box 53"/>
        <xdr:cNvSpPr txBox="1">
          <a:spLocks noChangeArrowheads="1"/>
        </xdr:cNvSpPr>
      </xdr:nvSpPr>
      <xdr:spPr>
        <a:xfrm>
          <a:off x="1704975" y="30480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66800"/>
    <xdr:sp fLocksText="0">
      <xdr:nvSpPr>
        <xdr:cNvPr id="796" name="Text Box 10"/>
        <xdr:cNvSpPr txBox="1">
          <a:spLocks noChangeArrowheads="1"/>
        </xdr:cNvSpPr>
      </xdr:nvSpPr>
      <xdr:spPr>
        <a:xfrm>
          <a:off x="1704975" y="30480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90600"/>
    <xdr:sp fLocksText="0">
      <xdr:nvSpPr>
        <xdr:cNvPr id="797" name="Text Box 51"/>
        <xdr:cNvSpPr txBox="1">
          <a:spLocks noChangeArrowheads="1"/>
        </xdr:cNvSpPr>
      </xdr:nvSpPr>
      <xdr:spPr>
        <a:xfrm>
          <a:off x="1704975" y="30480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90600"/>
    <xdr:sp fLocksText="0">
      <xdr:nvSpPr>
        <xdr:cNvPr id="798" name="Text Box 52"/>
        <xdr:cNvSpPr txBox="1">
          <a:spLocks noChangeArrowheads="1"/>
        </xdr:cNvSpPr>
      </xdr:nvSpPr>
      <xdr:spPr>
        <a:xfrm>
          <a:off x="1704975" y="30480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90600"/>
    <xdr:sp fLocksText="0">
      <xdr:nvSpPr>
        <xdr:cNvPr id="799" name="Text Box 53"/>
        <xdr:cNvSpPr txBox="1">
          <a:spLocks noChangeArrowheads="1"/>
        </xdr:cNvSpPr>
      </xdr:nvSpPr>
      <xdr:spPr>
        <a:xfrm>
          <a:off x="1704975" y="30480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90600"/>
    <xdr:sp fLocksText="0">
      <xdr:nvSpPr>
        <xdr:cNvPr id="800" name="Text Box 54"/>
        <xdr:cNvSpPr txBox="1">
          <a:spLocks noChangeArrowheads="1"/>
        </xdr:cNvSpPr>
      </xdr:nvSpPr>
      <xdr:spPr>
        <a:xfrm>
          <a:off x="1704975" y="30480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1</xdr:row>
      <xdr:rowOff>0</xdr:rowOff>
    </xdr:from>
    <xdr:ext cx="142875" cy="990600"/>
    <xdr:sp fLocksText="0">
      <xdr:nvSpPr>
        <xdr:cNvPr id="801" name="Text Box 55"/>
        <xdr:cNvSpPr txBox="1">
          <a:spLocks noChangeArrowheads="1"/>
        </xdr:cNvSpPr>
      </xdr:nvSpPr>
      <xdr:spPr>
        <a:xfrm>
          <a:off x="1781175" y="304800"/>
          <a:ext cx="1428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90600"/>
    <xdr:sp fLocksText="0">
      <xdr:nvSpPr>
        <xdr:cNvPr id="802" name="Text Box 56"/>
        <xdr:cNvSpPr txBox="1">
          <a:spLocks noChangeArrowheads="1"/>
        </xdr:cNvSpPr>
      </xdr:nvSpPr>
      <xdr:spPr>
        <a:xfrm>
          <a:off x="1704975" y="30480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90600"/>
    <xdr:sp fLocksText="0">
      <xdr:nvSpPr>
        <xdr:cNvPr id="803" name="Text Box 57"/>
        <xdr:cNvSpPr txBox="1">
          <a:spLocks noChangeArrowheads="1"/>
        </xdr:cNvSpPr>
      </xdr:nvSpPr>
      <xdr:spPr>
        <a:xfrm>
          <a:off x="1704975" y="30480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90600"/>
    <xdr:sp fLocksText="0">
      <xdr:nvSpPr>
        <xdr:cNvPr id="804" name="Text Box 58"/>
        <xdr:cNvSpPr txBox="1">
          <a:spLocks noChangeArrowheads="1"/>
        </xdr:cNvSpPr>
      </xdr:nvSpPr>
      <xdr:spPr>
        <a:xfrm>
          <a:off x="1704975" y="30480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90600"/>
    <xdr:sp fLocksText="0">
      <xdr:nvSpPr>
        <xdr:cNvPr id="805" name="Text Box 59"/>
        <xdr:cNvSpPr txBox="1">
          <a:spLocks noChangeArrowheads="1"/>
        </xdr:cNvSpPr>
      </xdr:nvSpPr>
      <xdr:spPr>
        <a:xfrm>
          <a:off x="1704975" y="30480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90600"/>
    <xdr:sp fLocksText="0">
      <xdr:nvSpPr>
        <xdr:cNvPr id="806" name="Text Box 550"/>
        <xdr:cNvSpPr txBox="1">
          <a:spLocks noChangeArrowheads="1"/>
        </xdr:cNvSpPr>
      </xdr:nvSpPr>
      <xdr:spPr>
        <a:xfrm>
          <a:off x="1704975" y="30480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90600"/>
    <xdr:sp fLocksText="0">
      <xdr:nvSpPr>
        <xdr:cNvPr id="807" name="Text Box 551"/>
        <xdr:cNvSpPr txBox="1">
          <a:spLocks noChangeArrowheads="1"/>
        </xdr:cNvSpPr>
      </xdr:nvSpPr>
      <xdr:spPr>
        <a:xfrm>
          <a:off x="1704975" y="30480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90600"/>
    <xdr:sp fLocksText="0">
      <xdr:nvSpPr>
        <xdr:cNvPr id="808" name="Text Box 552"/>
        <xdr:cNvSpPr txBox="1">
          <a:spLocks noChangeArrowheads="1"/>
        </xdr:cNvSpPr>
      </xdr:nvSpPr>
      <xdr:spPr>
        <a:xfrm>
          <a:off x="1704975" y="30480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90600"/>
    <xdr:sp fLocksText="0">
      <xdr:nvSpPr>
        <xdr:cNvPr id="809" name="Text Box 553"/>
        <xdr:cNvSpPr txBox="1">
          <a:spLocks noChangeArrowheads="1"/>
        </xdr:cNvSpPr>
      </xdr:nvSpPr>
      <xdr:spPr>
        <a:xfrm>
          <a:off x="1704975" y="30480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90600"/>
    <xdr:sp fLocksText="0">
      <xdr:nvSpPr>
        <xdr:cNvPr id="810" name="Text Box 554"/>
        <xdr:cNvSpPr txBox="1">
          <a:spLocks noChangeArrowheads="1"/>
        </xdr:cNvSpPr>
      </xdr:nvSpPr>
      <xdr:spPr>
        <a:xfrm>
          <a:off x="1704975" y="30480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90600"/>
    <xdr:sp fLocksText="0">
      <xdr:nvSpPr>
        <xdr:cNvPr id="811" name="Text Box 555"/>
        <xdr:cNvSpPr txBox="1">
          <a:spLocks noChangeArrowheads="1"/>
        </xdr:cNvSpPr>
      </xdr:nvSpPr>
      <xdr:spPr>
        <a:xfrm>
          <a:off x="1704975" y="30480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812" name="Text Box 51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813" name="Text Box 52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814" name="Text Box 53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815" name="Text Box 54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1</xdr:row>
      <xdr:rowOff>0</xdr:rowOff>
    </xdr:from>
    <xdr:ext cx="133350" cy="1828800"/>
    <xdr:sp fLocksText="0">
      <xdr:nvSpPr>
        <xdr:cNvPr id="816" name="Text Box 55"/>
        <xdr:cNvSpPr txBox="1">
          <a:spLocks noChangeArrowheads="1"/>
        </xdr:cNvSpPr>
      </xdr:nvSpPr>
      <xdr:spPr>
        <a:xfrm>
          <a:off x="1781175" y="304800"/>
          <a:ext cx="1333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817" name="Text Box 56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818" name="Text Box 57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819" name="Text Box 58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820" name="Text Box 59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821" name="Text Box 10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822" name="Text Box 60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823" name="Text Box 51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824" name="Text Box 52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825" name="Text Box 53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826" name="Text Box 10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827" name="Text Box 51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828" name="Text Box 52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829" name="Text Box 53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830" name="Text Box 54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1</xdr:row>
      <xdr:rowOff>0</xdr:rowOff>
    </xdr:from>
    <xdr:ext cx="133350" cy="1828800"/>
    <xdr:sp fLocksText="0">
      <xdr:nvSpPr>
        <xdr:cNvPr id="831" name="Text Box 55"/>
        <xdr:cNvSpPr txBox="1">
          <a:spLocks noChangeArrowheads="1"/>
        </xdr:cNvSpPr>
      </xdr:nvSpPr>
      <xdr:spPr>
        <a:xfrm>
          <a:off x="1781175" y="304800"/>
          <a:ext cx="1333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832" name="Text Box 56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833" name="Text Box 57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834" name="Text Box 58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835" name="Text Box 59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836" name="Text Box 10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837" name="Text Box 60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838" name="Text Box 51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839" name="Text Box 52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840" name="Text Box 53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828800"/>
    <xdr:sp fLocksText="0">
      <xdr:nvSpPr>
        <xdr:cNvPr id="841" name="Text Box 10"/>
        <xdr:cNvSpPr txBox="1">
          <a:spLocks noChangeArrowheads="1"/>
        </xdr:cNvSpPr>
      </xdr:nvSpPr>
      <xdr:spPr>
        <a:xfrm>
          <a:off x="1704975" y="304800"/>
          <a:ext cx="171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828800"/>
    <xdr:sp fLocksText="0">
      <xdr:nvSpPr>
        <xdr:cNvPr id="842" name="Text Box 51"/>
        <xdr:cNvSpPr txBox="1">
          <a:spLocks noChangeArrowheads="1"/>
        </xdr:cNvSpPr>
      </xdr:nvSpPr>
      <xdr:spPr>
        <a:xfrm>
          <a:off x="1704975" y="304800"/>
          <a:ext cx="1905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828800"/>
    <xdr:sp fLocksText="0">
      <xdr:nvSpPr>
        <xdr:cNvPr id="843" name="Text Box 52"/>
        <xdr:cNvSpPr txBox="1">
          <a:spLocks noChangeArrowheads="1"/>
        </xdr:cNvSpPr>
      </xdr:nvSpPr>
      <xdr:spPr>
        <a:xfrm>
          <a:off x="1704975" y="304800"/>
          <a:ext cx="1905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828800"/>
    <xdr:sp fLocksText="0">
      <xdr:nvSpPr>
        <xdr:cNvPr id="844" name="Text Box 53"/>
        <xdr:cNvSpPr txBox="1">
          <a:spLocks noChangeArrowheads="1"/>
        </xdr:cNvSpPr>
      </xdr:nvSpPr>
      <xdr:spPr>
        <a:xfrm>
          <a:off x="1704975" y="304800"/>
          <a:ext cx="1905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828800"/>
    <xdr:sp fLocksText="0">
      <xdr:nvSpPr>
        <xdr:cNvPr id="845" name="Text Box 54"/>
        <xdr:cNvSpPr txBox="1">
          <a:spLocks noChangeArrowheads="1"/>
        </xdr:cNvSpPr>
      </xdr:nvSpPr>
      <xdr:spPr>
        <a:xfrm>
          <a:off x="1704975" y="304800"/>
          <a:ext cx="1905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1</xdr:row>
      <xdr:rowOff>0</xdr:rowOff>
    </xdr:from>
    <xdr:ext cx="142875" cy="1828800"/>
    <xdr:sp fLocksText="0">
      <xdr:nvSpPr>
        <xdr:cNvPr id="846" name="Text Box 55"/>
        <xdr:cNvSpPr txBox="1">
          <a:spLocks noChangeArrowheads="1"/>
        </xdr:cNvSpPr>
      </xdr:nvSpPr>
      <xdr:spPr>
        <a:xfrm>
          <a:off x="1781175" y="304800"/>
          <a:ext cx="142875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828800"/>
    <xdr:sp fLocksText="0">
      <xdr:nvSpPr>
        <xdr:cNvPr id="847" name="Text Box 56"/>
        <xdr:cNvSpPr txBox="1">
          <a:spLocks noChangeArrowheads="1"/>
        </xdr:cNvSpPr>
      </xdr:nvSpPr>
      <xdr:spPr>
        <a:xfrm>
          <a:off x="1704975" y="304800"/>
          <a:ext cx="1905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828800"/>
    <xdr:sp fLocksText="0">
      <xdr:nvSpPr>
        <xdr:cNvPr id="848" name="Text Box 57"/>
        <xdr:cNvSpPr txBox="1">
          <a:spLocks noChangeArrowheads="1"/>
        </xdr:cNvSpPr>
      </xdr:nvSpPr>
      <xdr:spPr>
        <a:xfrm>
          <a:off x="1704975" y="304800"/>
          <a:ext cx="1905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828800"/>
    <xdr:sp fLocksText="0">
      <xdr:nvSpPr>
        <xdr:cNvPr id="849" name="Text Box 58"/>
        <xdr:cNvSpPr txBox="1">
          <a:spLocks noChangeArrowheads="1"/>
        </xdr:cNvSpPr>
      </xdr:nvSpPr>
      <xdr:spPr>
        <a:xfrm>
          <a:off x="1704975" y="304800"/>
          <a:ext cx="1905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828800"/>
    <xdr:sp fLocksText="0">
      <xdr:nvSpPr>
        <xdr:cNvPr id="850" name="Text Box 59"/>
        <xdr:cNvSpPr txBox="1">
          <a:spLocks noChangeArrowheads="1"/>
        </xdr:cNvSpPr>
      </xdr:nvSpPr>
      <xdr:spPr>
        <a:xfrm>
          <a:off x="1704975" y="304800"/>
          <a:ext cx="1905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828800"/>
    <xdr:sp fLocksText="0">
      <xdr:nvSpPr>
        <xdr:cNvPr id="851" name="Text Box 10"/>
        <xdr:cNvSpPr txBox="1">
          <a:spLocks noChangeArrowheads="1"/>
        </xdr:cNvSpPr>
      </xdr:nvSpPr>
      <xdr:spPr>
        <a:xfrm>
          <a:off x="1704975" y="304800"/>
          <a:ext cx="1905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828800"/>
    <xdr:sp fLocksText="0">
      <xdr:nvSpPr>
        <xdr:cNvPr id="852" name="Text Box 60"/>
        <xdr:cNvSpPr txBox="1">
          <a:spLocks noChangeArrowheads="1"/>
        </xdr:cNvSpPr>
      </xdr:nvSpPr>
      <xdr:spPr>
        <a:xfrm>
          <a:off x="1704975" y="304800"/>
          <a:ext cx="1905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828800"/>
    <xdr:sp fLocksText="0">
      <xdr:nvSpPr>
        <xdr:cNvPr id="853" name="Text Box 51"/>
        <xdr:cNvSpPr txBox="1">
          <a:spLocks noChangeArrowheads="1"/>
        </xdr:cNvSpPr>
      </xdr:nvSpPr>
      <xdr:spPr>
        <a:xfrm>
          <a:off x="1704975" y="304800"/>
          <a:ext cx="1905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828800"/>
    <xdr:sp fLocksText="0">
      <xdr:nvSpPr>
        <xdr:cNvPr id="854" name="Text Box 52"/>
        <xdr:cNvSpPr txBox="1">
          <a:spLocks noChangeArrowheads="1"/>
        </xdr:cNvSpPr>
      </xdr:nvSpPr>
      <xdr:spPr>
        <a:xfrm>
          <a:off x="1704975" y="304800"/>
          <a:ext cx="1905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828800"/>
    <xdr:sp fLocksText="0">
      <xdr:nvSpPr>
        <xdr:cNvPr id="855" name="Text Box 53"/>
        <xdr:cNvSpPr txBox="1">
          <a:spLocks noChangeArrowheads="1"/>
        </xdr:cNvSpPr>
      </xdr:nvSpPr>
      <xdr:spPr>
        <a:xfrm>
          <a:off x="1704975" y="304800"/>
          <a:ext cx="1905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828800"/>
    <xdr:sp fLocksText="0">
      <xdr:nvSpPr>
        <xdr:cNvPr id="856" name="Text Box 10"/>
        <xdr:cNvSpPr txBox="1">
          <a:spLocks noChangeArrowheads="1"/>
        </xdr:cNvSpPr>
      </xdr:nvSpPr>
      <xdr:spPr>
        <a:xfrm>
          <a:off x="1704975" y="304800"/>
          <a:ext cx="1905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66800"/>
    <xdr:sp fLocksText="0">
      <xdr:nvSpPr>
        <xdr:cNvPr id="857" name="Text Box 51"/>
        <xdr:cNvSpPr txBox="1">
          <a:spLocks noChangeArrowheads="1"/>
        </xdr:cNvSpPr>
      </xdr:nvSpPr>
      <xdr:spPr>
        <a:xfrm>
          <a:off x="1704975" y="30480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66800"/>
    <xdr:sp fLocksText="0">
      <xdr:nvSpPr>
        <xdr:cNvPr id="858" name="Text Box 52"/>
        <xdr:cNvSpPr txBox="1">
          <a:spLocks noChangeArrowheads="1"/>
        </xdr:cNvSpPr>
      </xdr:nvSpPr>
      <xdr:spPr>
        <a:xfrm>
          <a:off x="1704975" y="30480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66800"/>
    <xdr:sp fLocksText="0">
      <xdr:nvSpPr>
        <xdr:cNvPr id="859" name="Text Box 53"/>
        <xdr:cNvSpPr txBox="1">
          <a:spLocks noChangeArrowheads="1"/>
        </xdr:cNvSpPr>
      </xdr:nvSpPr>
      <xdr:spPr>
        <a:xfrm>
          <a:off x="1704975" y="30480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66800"/>
    <xdr:sp fLocksText="0">
      <xdr:nvSpPr>
        <xdr:cNvPr id="860" name="Text Box 54"/>
        <xdr:cNvSpPr txBox="1">
          <a:spLocks noChangeArrowheads="1"/>
        </xdr:cNvSpPr>
      </xdr:nvSpPr>
      <xdr:spPr>
        <a:xfrm>
          <a:off x="1704975" y="30480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1</xdr:row>
      <xdr:rowOff>0</xdr:rowOff>
    </xdr:from>
    <xdr:ext cx="133350" cy="1066800"/>
    <xdr:sp fLocksText="0">
      <xdr:nvSpPr>
        <xdr:cNvPr id="861" name="Text Box 55"/>
        <xdr:cNvSpPr txBox="1">
          <a:spLocks noChangeArrowheads="1"/>
        </xdr:cNvSpPr>
      </xdr:nvSpPr>
      <xdr:spPr>
        <a:xfrm>
          <a:off x="1781175" y="304800"/>
          <a:ext cx="1333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66800"/>
    <xdr:sp fLocksText="0">
      <xdr:nvSpPr>
        <xdr:cNvPr id="862" name="Text Box 56"/>
        <xdr:cNvSpPr txBox="1">
          <a:spLocks noChangeArrowheads="1"/>
        </xdr:cNvSpPr>
      </xdr:nvSpPr>
      <xdr:spPr>
        <a:xfrm>
          <a:off x="1704975" y="30480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66800"/>
    <xdr:sp fLocksText="0">
      <xdr:nvSpPr>
        <xdr:cNvPr id="863" name="Text Box 57"/>
        <xdr:cNvSpPr txBox="1">
          <a:spLocks noChangeArrowheads="1"/>
        </xdr:cNvSpPr>
      </xdr:nvSpPr>
      <xdr:spPr>
        <a:xfrm>
          <a:off x="1704975" y="30480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66800"/>
    <xdr:sp fLocksText="0">
      <xdr:nvSpPr>
        <xdr:cNvPr id="864" name="Text Box 58"/>
        <xdr:cNvSpPr txBox="1">
          <a:spLocks noChangeArrowheads="1"/>
        </xdr:cNvSpPr>
      </xdr:nvSpPr>
      <xdr:spPr>
        <a:xfrm>
          <a:off x="1704975" y="30480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66800"/>
    <xdr:sp fLocksText="0">
      <xdr:nvSpPr>
        <xdr:cNvPr id="865" name="Text Box 59"/>
        <xdr:cNvSpPr txBox="1">
          <a:spLocks noChangeArrowheads="1"/>
        </xdr:cNvSpPr>
      </xdr:nvSpPr>
      <xdr:spPr>
        <a:xfrm>
          <a:off x="1704975" y="30480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66800"/>
    <xdr:sp fLocksText="0">
      <xdr:nvSpPr>
        <xdr:cNvPr id="866" name="Text Box 10"/>
        <xdr:cNvSpPr txBox="1">
          <a:spLocks noChangeArrowheads="1"/>
        </xdr:cNvSpPr>
      </xdr:nvSpPr>
      <xdr:spPr>
        <a:xfrm>
          <a:off x="1704975" y="30480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66800"/>
    <xdr:sp fLocksText="0">
      <xdr:nvSpPr>
        <xdr:cNvPr id="867" name="Text Box 60"/>
        <xdr:cNvSpPr txBox="1">
          <a:spLocks noChangeArrowheads="1"/>
        </xdr:cNvSpPr>
      </xdr:nvSpPr>
      <xdr:spPr>
        <a:xfrm>
          <a:off x="1704975" y="30480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66800"/>
    <xdr:sp fLocksText="0">
      <xdr:nvSpPr>
        <xdr:cNvPr id="868" name="Text Box 51"/>
        <xdr:cNvSpPr txBox="1">
          <a:spLocks noChangeArrowheads="1"/>
        </xdr:cNvSpPr>
      </xdr:nvSpPr>
      <xdr:spPr>
        <a:xfrm>
          <a:off x="1704975" y="30480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66800"/>
    <xdr:sp fLocksText="0">
      <xdr:nvSpPr>
        <xdr:cNvPr id="869" name="Text Box 52"/>
        <xdr:cNvSpPr txBox="1">
          <a:spLocks noChangeArrowheads="1"/>
        </xdr:cNvSpPr>
      </xdr:nvSpPr>
      <xdr:spPr>
        <a:xfrm>
          <a:off x="1704975" y="30480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66800"/>
    <xdr:sp fLocksText="0">
      <xdr:nvSpPr>
        <xdr:cNvPr id="870" name="Text Box 53"/>
        <xdr:cNvSpPr txBox="1">
          <a:spLocks noChangeArrowheads="1"/>
        </xdr:cNvSpPr>
      </xdr:nvSpPr>
      <xdr:spPr>
        <a:xfrm>
          <a:off x="1704975" y="30480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66800"/>
    <xdr:sp fLocksText="0">
      <xdr:nvSpPr>
        <xdr:cNvPr id="871" name="Text Box 10"/>
        <xdr:cNvSpPr txBox="1">
          <a:spLocks noChangeArrowheads="1"/>
        </xdr:cNvSpPr>
      </xdr:nvSpPr>
      <xdr:spPr>
        <a:xfrm>
          <a:off x="1704975" y="304800"/>
          <a:ext cx="1714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90600"/>
    <xdr:sp fLocksText="0">
      <xdr:nvSpPr>
        <xdr:cNvPr id="872" name="Text Box 51"/>
        <xdr:cNvSpPr txBox="1">
          <a:spLocks noChangeArrowheads="1"/>
        </xdr:cNvSpPr>
      </xdr:nvSpPr>
      <xdr:spPr>
        <a:xfrm>
          <a:off x="1704975" y="30480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90600"/>
    <xdr:sp fLocksText="0">
      <xdr:nvSpPr>
        <xdr:cNvPr id="873" name="Text Box 52"/>
        <xdr:cNvSpPr txBox="1">
          <a:spLocks noChangeArrowheads="1"/>
        </xdr:cNvSpPr>
      </xdr:nvSpPr>
      <xdr:spPr>
        <a:xfrm>
          <a:off x="1704975" y="30480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90600"/>
    <xdr:sp fLocksText="0">
      <xdr:nvSpPr>
        <xdr:cNvPr id="874" name="Text Box 53"/>
        <xdr:cNvSpPr txBox="1">
          <a:spLocks noChangeArrowheads="1"/>
        </xdr:cNvSpPr>
      </xdr:nvSpPr>
      <xdr:spPr>
        <a:xfrm>
          <a:off x="1704975" y="30480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90600"/>
    <xdr:sp fLocksText="0">
      <xdr:nvSpPr>
        <xdr:cNvPr id="875" name="Text Box 54"/>
        <xdr:cNvSpPr txBox="1">
          <a:spLocks noChangeArrowheads="1"/>
        </xdr:cNvSpPr>
      </xdr:nvSpPr>
      <xdr:spPr>
        <a:xfrm>
          <a:off x="1704975" y="30480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1</xdr:row>
      <xdr:rowOff>0</xdr:rowOff>
    </xdr:from>
    <xdr:ext cx="142875" cy="990600"/>
    <xdr:sp fLocksText="0">
      <xdr:nvSpPr>
        <xdr:cNvPr id="876" name="Text Box 55"/>
        <xdr:cNvSpPr txBox="1">
          <a:spLocks noChangeArrowheads="1"/>
        </xdr:cNvSpPr>
      </xdr:nvSpPr>
      <xdr:spPr>
        <a:xfrm>
          <a:off x="1781175" y="304800"/>
          <a:ext cx="1428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90600"/>
    <xdr:sp fLocksText="0">
      <xdr:nvSpPr>
        <xdr:cNvPr id="877" name="Text Box 56"/>
        <xdr:cNvSpPr txBox="1">
          <a:spLocks noChangeArrowheads="1"/>
        </xdr:cNvSpPr>
      </xdr:nvSpPr>
      <xdr:spPr>
        <a:xfrm>
          <a:off x="1704975" y="30480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90600"/>
    <xdr:sp fLocksText="0">
      <xdr:nvSpPr>
        <xdr:cNvPr id="878" name="Text Box 57"/>
        <xdr:cNvSpPr txBox="1">
          <a:spLocks noChangeArrowheads="1"/>
        </xdr:cNvSpPr>
      </xdr:nvSpPr>
      <xdr:spPr>
        <a:xfrm>
          <a:off x="1704975" y="30480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90600"/>
    <xdr:sp fLocksText="0">
      <xdr:nvSpPr>
        <xdr:cNvPr id="879" name="Text Box 58"/>
        <xdr:cNvSpPr txBox="1">
          <a:spLocks noChangeArrowheads="1"/>
        </xdr:cNvSpPr>
      </xdr:nvSpPr>
      <xdr:spPr>
        <a:xfrm>
          <a:off x="1704975" y="30480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90600"/>
    <xdr:sp fLocksText="0">
      <xdr:nvSpPr>
        <xdr:cNvPr id="880" name="Text Box 59"/>
        <xdr:cNvSpPr txBox="1">
          <a:spLocks noChangeArrowheads="1"/>
        </xdr:cNvSpPr>
      </xdr:nvSpPr>
      <xdr:spPr>
        <a:xfrm>
          <a:off x="1704975" y="30480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90600"/>
    <xdr:sp fLocksText="0">
      <xdr:nvSpPr>
        <xdr:cNvPr id="881" name="Text Box 550"/>
        <xdr:cNvSpPr txBox="1">
          <a:spLocks noChangeArrowheads="1"/>
        </xdr:cNvSpPr>
      </xdr:nvSpPr>
      <xdr:spPr>
        <a:xfrm>
          <a:off x="1704975" y="30480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90600"/>
    <xdr:sp fLocksText="0">
      <xdr:nvSpPr>
        <xdr:cNvPr id="882" name="Text Box 551"/>
        <xdr:cNvSpPr txBox="1">
          <a:spLocks noChangeArrowheads="1"/>
        </xdr:cNvSpPr>
      </xdr:nvSpPr>
      <xdr:spPr>
        <a:xfrm>
          <a:off x="1704975" y="30480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90600"/>
    <xdr:sp fLocksText="0">
      <xdr:nvSpPr>
        <xdr:cNvPr id="883" name="Text Box 552"/>
        <xdr:cNvSpPr txBox="1">
          <a:spLocks noChangeArrowheads="1"/>
        </xdr:cNvSpPr>
      </xdr:nvSpPr>
      <xdr:spPr>
        <a:xfrm>
          <a:off x="1704975" y="30480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90600"/>
    <xdr:sp fLocksText="0">
      <xdr:nvSpPr>
        <xdr:cNvPr id="884" name="Text Box 553"/>
        <xdr:cNvSpPr txBox="1">
          <a:spLocks noChangeArrowheads="1"/>
        </xdr:cNvSpPr>
      </xdr:nvSpPr>
      <xdr:spPr>
        <a:xfrm>
          <a:off x="1704975" y="30480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90600"/>
    <xdr:sp fLocksText="0">
      <xdr:nvSpPr>
        <xdr:cNvPr id="885" name="Text Box 554"/>
        <xdr:cNvSpPr txBox="1">
          <a:spLocks noChangeArrowheads="1"/>
        </xdr:cNvSpPr>
      </xdr:nvSpPr>
      <xdr:spPr>
        <a:xfrm>
          <a:off x="1704975" y="30480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90600"/>
    <xdr:sp fLocksText="0">
      <xdr:nvSpPr>
        <xdr:cNvPr id="886" name="Text Box 555"/>
        <xdr:cNvSpPr txBox="1">
          <a:spLocks noChangeArrowheads="1"/>
        </xdr:cNvSpPr>
      </xdr:nvSpPr>
      <xdr:spPr>
        <a:xfrm>
          <a:off x="1704975" y="304800"/>
          <a:ext cx="190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266700</xdr:colOff>
      <xdr:row>24</xdr:row>
      <xdr:rowOff>228600</xdr:rowOff>
    </xdr:from>
    <xdr:ext cx="342900" cy="152400"/>
    <xdr:sp fLocksText="0">
      <xdr:nvSpPr>
        <xdr:cNvPr id="887" name="Text Box 12"/>
        <xdr:cNvSpPr txBox="1">
          <a:spLocks noChangeArrowheads="1"/>
        </xdr:cNvSpPr>
      </xdr:nvSpPr>
      <xdr:spPr>
        <a:xfrm>
          <a:off x="1971675" y="7296150"/>
          <a:ext cx="342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120</xdr:row>
      <xdr:rowOff>0</xdr:rowOff>
    </xdr:from>
    <xdr:ext cx="190500" cy="3057525"/>
    <xdr:sp fLocksText="0">
      <xdr:nvSpPr>
        <xdr:cNvPr id="1" name="Text Box 51"/>
        <xdr:cNvSpPr txBox="1">
          <a:spLocks noChangeArrowheads="1"/>
        </xdr:cNvSpPr>
      </xdr:nvSpPr>
      <xdr:spPr>
        <a:xfrm>
          <a:off x="1495425" y="34947225"/>
          <a:ext cx="190500" cy="3057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3057525"/>
    <xdr:sp fLocksText="0">
      <xdr:nvSpPr>
        <xdr:cNvPr id="2" name="Text Box 52"/>
        <xdr:cNvSpPr txBox="1">
          <a:spLocks noChangeArrowheads="1"/>
        </xdr:cNvSpPr>
      </xdr:nvSpPr>
      <xdr:spPr>
        <a:xfrm>
          <a:off x="1495425" y="34947225"/>
          <a:ext cx="190500" cy="3057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3057525"/>
    <xdr:sp fLocksText="0">
      <xdr:nvSpPr>
        <xdr:cNvPr id="3" name="Text Box 53"/>
        <xdr:cNvSpPr txBox="1">
          <a:spLocks noChangeArrowheads="1"/>
        </xdr:cNvSpPr>
      </xdr:nvSpPr>
      <xdr:spPr>
        <a:xfrm>
          <a:off x="1495425" y="34947225"/>
          <a:ext cx="190500" cy="3057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3057525"/>
    <xdr:sp fLocksText="0">
      <xdr:nvSpPr>
        <xdr:cNvPr id="4" name="Text Box 54"/>
        <xdr:cNvSpPr txBox="1">
          <a:spLocks noChangeArrowheads="1"/>
        </xdr:cNvSpPr>
      </xdr:nvSpPr>
      <xdr:spPr>
        <a:xfrm>
          <a:off x="1495425" y="34947225"/>
          <a:ext cx="190500" cy="3057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120</xdr:row>
      <xdr:rowOff>0</xdr:rowOff>
    </xdr:from>
    <xdr:ext cx="142875" cy="3057525"/>
    <xdr:sp fLocksText="0">
      <xdr:nvSpPr>
        <xdr:cNvPr id="5" name="Text Box 55"/>
        <xdr:cNvSpPr txBox="1">
          <a:spLocks noChangeArrowheads="1"/>
        </xdr:cNvSpPr>
      </xdr:nvSpPr>
      <xdr:spPr>
        <a:xfrm>
          <a:off x="1571625" y="34947225"/>
          <a:ext cx="142875" cy="3057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3057525"/>
    <xdr:sp fLocksText="0">
      <xdr:nvSpPr>
        <xdr:cNvPr id="6" name="Text Box 56"/>
        <xdr:cNvSpPr txBox="1">
          <a:spLocks noChangeArrowheads="1"/>
        </xdr:cNvSpPr>
      </xdr:nvSpPr>
      <xdr:spPr>
        <a:xfrm>
          <a:off x="1495425" y="34947225"/>
          <a:ext cx="190500" cy="3057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3057525"/>
    <xdr:sp fLocksText="0">
      <xdr:nvSpPr>
        <xdr:cNvPr id="7" name="Text Box 57"/>
        <xdr:cNvSpPr txBox="1">
          <a:spLocks noChangeArrowheads="1"/>
        </xdr:cNvSpPr>
      </xdr:nvSpPr>
      <xdr:spPr>
        <a:xfrm>
          <a:off x="1495425" y="34947225"/>
          <a:ext cx="190500" cy="3057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3057525"/>
    <xdr:sp fLocksText="0">
      <xdr:nvSpPr>
        <xdr:cNvPr id="8" name="Text Box 58"/>
        <xdr:cNvSpPr txBox="1">
          <a:spLocks noChangeArrowheads="1"/>
        </xdr:cNvSpPr>
      </xdr:nvSpPr>
      <xdr:spPr>
        <a:xfrm>
          <a:off x="1495425" y="34947225"/>
          <a:ext cx="190500" cy="3057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3057525"/>
    <xdr:sp fLocksText="0">
      <xdr:nvSpPr>
        <xdr:cNvPr id="9" name="Text Box 59"/>
        <xdr:cNvSpPr txBox="1">
          <a:spLocks noChangeArrowheads="1"/>
        </xdr:cNvSpPr>
      </xdr:nvSpPr>
      <xdr:spPr>
        <a:xfrm>
          <a:off x="1495425" y="34947225"/>
          <a:ext cx="190500" cy="3057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120</xdr:row>
      <xdr:rowOff>0</xdr:rowOff>
    </xdr:from>
    <xdr:ext cx="190500" cy="3057525"/>
    <xdr:sp fLocksText="0">
      <xdr:nvSpPr>
        <xdr:cNvPr id="10" name="Text Box 60"/>
        <xdr:cNvSpPr txBox="1">
          <a:spLocks noChangeArrowheads="1"/>
        </xdr:cNvSpPr>
      </xdr:nvSpPr>
      <xdr:spPr>
        <a:xfrm>
          <a:off x="0" y="34947225"/>
          <a:ext cx="190500" cy="3057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118</xdr:row>
      <xdr:rowOff>0</xdr:rowOff>
    </xdr:from>
    <xdr:ext cx="161925" cy="3048000"/>
    <xdr:sp fLocksText="0">
      <xdr:nvSpPr>
        <xdr:cNvPr id="11" name="Text Box 61"/>
        <xdr:cNvSpPr txBox="1">
          <a:spLocks noChangeArrowheads="1"/>
        </xdr:cNvSpPr>
      </xdr:nvSpPr>
      <xdr:spPr>
        <a:xfrm>
          <a:off x="2066925" y="34613850"/>
          <a:ext cx="161925" cy="3048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3057525"/>
    <xdr:sp fLocksText="0">
      <xdr:nvSpPr>
        <xdr:cNvPr id="12" name="Text Box 10"/>
        <xdr:cNvSpPr txBox="1">
          <a:spLocks noChangeArrowheads="1"/>
        </xdr:cNvSpPr>
      </xdr:nvSpPr>
      <xdr:spPr>
        <a:xfrm>
          <a:off x="1495425" y="34947225"/>
          <a:ext cx="190500" cy="3057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3057525"/>
    <xdr:sp fLocksText="0">
      <xdr:nvSpPr>
        <xdr:cNvPr id="13" name="Text Box 60"/>
        <xdr:cNvSpPr txBox="1">
          <a:spLocks noChangeArrowheads="1"/>
        </xdr:cNvSpPr>
      </xdr:nvSpPr>
      <xdr:spPr>
        <a:xfrm>
          <a:off x="1495425" y="34947225"/>
          <a:ext cx="190500" cy="3057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3057525"/>
    <xdr:sp fLocksText="0">
      <xdr:nvSpPr>
        <xdr:cNvPr id="14" name="Text Box 51"/>
        <xdr:cNvSpPr txBox="1">
          <a:spLocks noChangeArrowheads="1"/>
        </xdr:cNvSpPr>
      </xdr:nvSpPr>
      <xdr:spPr>
        <a:xfrm>
          <a:off x="1495425" y="34947225"/>
          <a:ext cx="190500" cy="3057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3057525"/>
    <xdr:sp fLocksText="0">
      <xdr:nvSpPr>
        <xdr:cNvPr id="15" name="Text Box 52"/>
        <xdr:cNvSpPr txBox="1">
          <a:spLocks noChangeArrowheads="1"/>
        </xdr:cNvSpPr>
      </xdr:nvSpPr>
      <xdr:spPr>
        <a:xfrm>
          <a:off x="1495425" y="34947225"/>
          <a:ext cx="190500" cy="3057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3057525"/>
    <xdr:sp fLocksText="0">
      <xdr:nvSpPr>
        <xdr:cNvPr id="16" name="Text Box 53"/>
        <xdr:cNvSpPr txBox="1">
          <a:spLocks noChangeArrowheads="1"/>
        </xdr:cNvSpPr>
      </xdr:nvSpPr>
      <xdr:spPr>
        <a:xfrm>
          <a:off x="1495425" y="34947225"/>
          <a:ext cx="190500" cy="3057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3057525"/>
    <xdr:sp fLocksText="0">
      <xdr:nvSpPr>
        <xdr:cNvPr id="17" name="Text Box 10"/>
        <xdr:cNvSpPr txBox="1">
          <a:spLocks noChangeArrowheads="1"/>
        </xdr:cNvSpPr>
      </xdr:nvSpPr>
      <xdr:spPr>
        <a:xfrm>
          <a:off x="1495425" y="34947225"/>
          <a:ext cx="190500" cy="3057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1809750"/>
    <xdr:sp fLocksText="0">
      <xdr:nvSpPr>
        <xdr:cNvPr id="18" name="Text Box 51"/>
        <xdr:cNvSpPr txBox="1">
          <a:spLocks noChangeArrowheads="1"/>
        </xdr:cNvSpPr>
      </xdr:nvSpPr>
      <xdr:spPr>
        <a:xfrm>
          <a:off x="1495425" y="34947225"/>
          <a:ext cx="17145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1809750"/>
    <xdr:sp fLocksText="0">
      <xdr:nvSpPr>
        <xdr:cNvPr id="19" name="Text Box 52"/>
        <xdr:cNvSpPr txBox="1">
          <a:spLocks noChangeArrowheads="1"/>
        </xdr:cNvSpPr>
      </xdr:nvSpPr>
      <xdr:spPr>
        <a:xfrm>
          <a:off x="1495425" y="34947225"/>
          <a:ext cx="17145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1809750"/>
    <xdr:sp fLocksText="0">
      <xdr:nvSpPr>
        <xdr:cNvPr id="20" name="Text Box 53"/>
        <xdr:cNvSpPr txBox="1">
          <a:spLocks noChangeArrowheads="1"/>
        </xdr:cNvSpPr>
      </xdr:nvSpPr>
      <xdr:spPr>
        <a:xfrm>
          <a:off x="1495425" y="34947225"/>
          <a:ext cx="17145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1809750"/>
    <xdr:sp fLocksText="0">
      <xdr:nvSpPr>
        <xdr:cNvPr id="21" name="Text Box 54"/>
        <xdr:cNvSpPr txBox="1">
          <a:spLocks noChangeArrowheads="1"/>
        </xdr:cNvSpPr>
      </xdr:nvSpPr>
      <xdr:spPr>
        <a:xfrm>
          <a:off x="1495425" y="34947225"/>
          <a:ext cx="17145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120</xdr:row>
      <xdr:rowOff>0</xdr:rowOff>
    </xdr:from>
    <xdr:ext cx="133350" cy="1809750"/>
    <xdr:sp fLocksText="0">
      <xdr:nvSpPr>
        <xdr:cNvPr id="22" name="Text Box 55"/>
        <xdr:cNvSpPr txBox="1">
          <a:spLocks noChangeArrowheads="1"/>
        </xdr:cNvSpPr>
      </xdr:nvSpPr>
      <xdr:spPr>
        <a:xfrm>
          <a:off x="1571625" y="34947225"/>
          <a:ext cx="13335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1809750"/>
    <xdr:sp fLocksText="0">
      <xdr:nvSpPr>
        <xdr:cNvPr id="23" name="Text Box 56"/>
        <xdr:cNvSpPr txBox="1">
          <a:spLocks noChangeArrowheads="1"/>
        </xdr:cNvSpPr>
      </xdr:nvSpPr>
      <xdr:spPr>
        <a:xfrm>
          <a:off x="1495425" y="34947225"/>
          <a:ext cx="17145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1809750"/>
    <xdr:sp fLocksText="0">
      <xdr:nvSpPr>
        <xdr:cNvPr id="24" name="Text Box 57"/>
        <xdr:cNvSpPr txBox="1">
          <a:spLocks noChangeArrowheads="1"/>
        </xdr:cNvSpPr>
      </xdr:nvSpPr>
      <xdr:spPr>
        <a:xfrm>
          <a:off x="1495425" y="34947225"/>
          <a:ext cx="17145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1809750"/>
    <xdr:sp fLocksText="0">
      <xdr:nvSpPr>
        <xdr:cNvPr id="25" name="Text Box 58"/>
        <xdr:cNvSpPr txBox="1">
          <a:spLocks noChangeArrowheads="1"/>
        </xdr:cNvSpPr>
      </xdr:nvSpPr>
      <xdr:spPr>
        <a:xfrm>
          <a:off x="1495425" y="34947225"/>
          <a:ext cx="17145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1809750"/>
    <xdr:sp fLocksText="0">
      <xdr:nvSpPr>
        <xdr:cNvPr id="26" name="Text Box 59"/>
        <xdr:cNvSpPr txBox="1">
          <a:spLocks noChangeArrowheads="1"/>
        </xdr:cNvSpPr>
      </xdr:nvSpPr>
      <xdr:spPr>
        <a:xfrm>
          <a:off x="1495425" y="34947225"/>
          <a:ext cx="17145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120</xdr:row>
      <xdr:rowOff>0</xdr:rowOff>
    </xdr:from>
    <xdr:ext cx="171450" cy="1809750"/>
    <xdr:sp fLocksText="0">
      <xdr:nvSpPr>
        <xdr:cNvPr id="27" name="Text Box 60"/>
        <xdr:cNvSpPr txBox="1">
          <a:spLocks noChangeArrowheads="1"/>
        </xdr:cNvSpPr>
      </xdr:nvSpPr>
      <xdr:spPr>
        <a:xfrm>
          <a:off x="0" y="34947225"/>
          <a:ext cx="17145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76200</xdr:colOff>
      <xdr:row>120</xdr:row>
      <xdr:rowOff>0</xdr:rowOff>
    </xdr:from>
    <xdr:ext cx="152400" cy="1809750"/>
    <xdr:sp fLocksText="0">
      <xdr:nvSpPr>
        <xdr:cNvPr id="28" name="Text Box 61"/>
        <xdr:cNvSpPr txBox="1">
          <a:spLocks noChangeArrowheads="1"/>
        </xdr:cNvSpPr>
      </xdr:nvSpPr>
      <xdr:spPr>
        <a:xfrm>
          <a:off x="76200" y="34947225"/>
          <a:ext cx="1524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1809750"/>
    <xdr:sp fLocksText="0">
      <xdr:nvSpPr>
        <xdr:cNvPr id="29" name="Text Box 10"/>
        <xdr:cNvSpPr txBox="1">
          <a:spLocks noChangeArrowheads="1"/>
        </xdr:cNvSpPr>
      </xdr:nvSpPr>
      <xdr:spPr>
        <a:xfrm>
          <a:off x="1495425" y="34947225"/>
          <a:ext cx="17145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1809750"/>
    <xdr:sp fLocksText="0">
      <xdr:nvSpPr>
        <xdr:cNvPr id="30" name="Text Box 60"/>
        <xdr:cNvSpPr txBox="1">
          <a:spLocks noChangeArrowheads="1"/>
        </xdr:cNvSpPr>
      </xdr:nvSpPr>
      <xdr:spPr>
        <a:xfrm>
          <a:off x="1495425" y="34947225"/>
          <a:ext cx="17145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1809750"/>
    <xdr:sp fLocksText="0">
      <xdr:nvSpPr>
        <xdr:cNvPr id="31" name="Text Box 51"/>
        <xdr:cNvSpPr txBox="1">
          <a:spLocks noChangeArrowheads="1"/>
        </xdr:cNvSpPr>
      </xdr:nvSpPr>
      <xdr:spPr>
        <a:xfrm>
          <a:off x="1495425" y="34947225"/>
          <a:ext cx="17145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1809750"/>
    <xdr:sp fLocksText="0">
      <xdr:nvSpPr>
        <xdr:cNvPr id="32" name="Text Box 52"/>
        <xdr:cNvSpPr txBox="1">
          <a:spLocks noChangeArrowheads="1"/>
        </xdr:cNvSpPr>
      </xdr:nvSpPr>
      <xdr:spPr>
        <a:xfrm>
          <a:off x="1495425" y="34947225"/>
          <a:ext cx="17145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1809750"/>
    <xdr:sp fLocksText="0">
      <xdr:nvSpPr>
        <xdr:cNvPr id="33" name="Text Box 53"/>
        <xdr:cNvSpPr txBox="1">
          <a:spLocks noChangeArrowheads="1"/>
        </xdr:cNvSpPr>
      </xdr:nvSpPr>
      <xdr:spPr>
        <a:xfrm>
          <a:off x="1495425" y="34947225"/>
          <a:ext cx="17145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1809750"/>
    <xdr:sp fLocksText="0">
      <xdr:nvSpPr>
        <xdr:cNvPr id="34" name="Text Box 10"/>
        <xdr:cNvSpPr txBox="1">
          <a:spLocks noChangeArrowheads="1"/>
        </xdr:cNvSpPr>
      </xdr:nvSpPr>
      <xdr:spPr>
        <a:xfrm>
          <a:off x="1495425" y="34947225"/>
          <a:ext cx="17145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3057525"/>
    <xdr:sp fLocksText="0">
      <xdr:nvSpPr>
        <xdr:cNvPr id="35" name="Text Box 51"/>
        <xdr:cNvSpPr txBox="1">
          <a:spLocks noChangeArrowheads="1"/>
        </xdr:cNvSpPr>
      </xdr:nvSpPr>
      <xdr:spPr>
        <a:xfrm>
          <a:off x="1495425" y="34947225"/>
          <a:ext cx="190500" cy="3057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3057525"/>
    <xdr:sp fLocksText="0">
      <xdr:nvSpPr>
        <xdr:cNvPr id="36" name="Text Box 52"/>
        <xdr:cNvSpPr txBox="1">
          <a:spLocks noChangeArrowheads="1"/>
        </xdr:cNvSpPr>
      </xdr:nvSpPr>
      <xdr:spPr>
        <a:xfrm>
          <a:off x="1495425" y="34947225"/>
          <a:ext cx="190500" cy="3057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3057525"/>
    <xdr:sp fLocksText="0">
      <xdr:nvSpPr>
        <xdr:cNvPr id="37" name="Text Box 53"/>
        <xdr:cNvSpPr txBox="1">
          <a:spLocks noChangeArrowheads="1"/>
        </xdr:cNvSpPr>
      </xdr:nvSpPr>
      <xdr:spPr>
        <a:xfrm>
          <a:off x="1495425" y="34947225"/>
          <a:ext cx="190500" cy="3057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3057525"/>
    <xdr:sp fLocksText="0">
      <xdr:nvSpPr>
        <xdr:cNvPr id="38" name="Text Box 54"/>
        <xdr:cNvSpPr txBox="1">
          <a:spLocks noChangeArrowheads="1"/>
        </xdr:cNvSpPr>
      </xdr:nvSpPr>
      <xdr:spPr>
        <a:xfrm>
          <a:off x="1495425" y="34947225"/>
          <a:ext cx="190500" cy="3057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120</xdr:row>
      <xdr:rowOff>0</xdr:rowOff>
    </xdr:from>
    <xdr:ext cx="142875" cy="3057525"/>
    <xdr:sp fLocksText="0">
      <xdr:nvSpPr>
        <xdr:cNvPr id="39" name="Text Box 55"/>
        <xdr:cNvSpPr txBox="1">
          <a:spLocks noChangeArrowheads="1"/>
        </xdr:cNvSpPr>
      </xdr:nvSpPr>
      <xdr:spPr>
        <a:xfrm>
          <a:off x="1571625" y="34947225"/>
          <a:ext cx="142875" cy="3057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3057525"/>
    <xdr:sp fLocksText="0">
      <xdr:nvSpPr>
        <xdr:cNvPr id="40" name="Text Box 56"/>
        <xdr:cNvSpPr txBox="1">
          <a:spLocks noChangeArrowheads="1"/>
        </xdr:cNvSpPr>
      </xdr:nvSpPr>
      <xdr:spPr>
        <a:xfrm>
          <a:off x="1495425" y="34947225"/>
          <a:ext cx="190500" cy="3057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3057525"/>
    <xdr:sp fLocksText="0">
      <xdr:nvSpPr>
        <xdr:cNvPr id="41" name="Text Box 57"/>
        <xdr:cNvSpPr txBox="1">
          <a:spLocks noChangeArrowheads="1"/>
        </xdr:cNvSpPr>
      </xdr:nvSpPr>
      <xdr:spPr>
        <a:xfrm>
          <a:off x="1495425" y="34947225"/>
          <a:ext cx="190500" cy="3057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3057525"/>
    <xdr:sp fLocksText="0">
      <xdr:nvSpPr>
        <xdr:cNvPr id="42" name="Text Box 58"/>
        <xdr:cNvSpPr txBox="1">
          <a:spLocks noChangeArrowheads="1"/>
        </xdr:cNvSpPr>
      </xdr:nvSpPr>
      <xdr:spPr>
        <a:xfrm>
          <a:off x="1495425" y="34947225"/>
          <a:ext cx="190500" cy="3057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3057525"/>
    <xdr:sp fLocksText="0">
      <xdr:nvSpPr>
        <xdr:cNvPr id="43" name="Text Box 59"/>
        <xdr:cNvSpPr txBox="1">
          <a:spLocks noChangeArrowheads="1"/>
        </xdr:cNvSpPr>
      </xdr:nvSpPr>
      <xdr:spPr>
        <a:xfrm>
          <a:off x="1495425" y="34947225"/>
          <a:ext cx="190500" cy="3057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120</xdr:row>
      <xdr:rowOff>0</xdr:rowOff>
    </xdr:from>
    <xdr:ext cx="190500" cy="3057525"/>
    <xdr:sp fLocksText="0">
      <xdr:nvSpPr>
        <xdr:cNvPr id="44" name="Text Box 60"/>
        <xdr:cNvSpPr txBox="1">
          <a:spLocks noChangeArrowheads="1"/>
        </xdr:cNvSpPr>
      </xdr:nvSpPr>
      <xdr:spPr>
        <a:xfrm>
          <a:off x="0" y="34947225"/>
          <a:ext cx="190500" cy="3057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3057525"/>
    <xdr:sp fLocksText="0">
      <xdr:nvSpPr>
        <xdr:cNvPr id="45" name="Text Box 10"/>
        <xdr:cNvSpPr txBox="1">
          <a:spLocks noChangeArrowheads="1"/>
        </xdr:cNvSpPr>
      </xdr:nvSpPr>
      <xdr:spPr>
        <a:xfrm>
          <a:off x="1495425" y="34947225"/>
          <a:ext cx="190500" cy="3057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3057525"/>
    <xdr:sp fLocksText="0">
      <xdr:nvSpPr>
        <xdr:cNvPr id="46" name="Text Box 60"/>
        <xdr:cNvSpPr txBox="1">
          <a:spLocks noChangeArrowheads="1"/>
        </xdr:cNvSpPr>
      </xdr:nvSpPr>
      <xdr:spPr>
        <a:xfrm>
          <a:off x="1495425" y="34947225"/>
          <a:ext cx="190500" cy="3057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266700</xdr:colOff>
      <xdr:row>128</xdr:row>
      <xdr:rowOff>228600</xdr:rowOff>
    </xdr:from>
    <xdr:ext cx="400050" cy="142875"/>
    <xdr:sp fLocksText="0">
      <xdr:nvSpPr>
        <xdr:cNvPr id="47" name="Text Box 12"/>
        <xdr:cNvSpPr txBox="1">
          <a:spLocks noChangeArrowheads="1"/>
        </xdr:cNvSpPr>
      </xdr:nvSpPr>
      <xdr:spPr>
        <a:xfrm>
          <a:off x="1762125" y="37223700"/>
          <a:ext cx="400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3057525"/>
    <xdr:sp fLocksText="0">
      <xdr:nvSpPr>
        <xdr:cNvPr id="48" name="Text Box 51"/>
        <xdr:cNvSpPr txBox="1">
          <a:spLocks noChangeArrowheads="1"/>
        </xdr:cNvSpPr>
      </xdr:nvSpPr>
      <xdr:spPr>
        <a:xfrm>
          <a:off x="1495425" y="34947225"/>
          <a:ext cx="190500" cy="3057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3057525"/>
    <xdr:sp fLocksText="0">
      <xdr:nvSpPr>
        <xdr:cNvPr id="49" name="Text Box 52"/>
        <xdr:cNvSpPr txBox="1">
          <a:spLocks noChangeArrowheads="1"/>
        </xdr:cNvSpPr>
      </xdr:nvSpPr>
      <xdr:spPr>
        <a:xfrm>
          <a:off x="1495425" y="34947225"/>
          <a:ext cx="190500" cy="3057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3057525"/>
    <xdr:sp fLocksText="0">
      <xdr:nvSpPr>
        <xdr:cNvPr id="50" name="Text Box 53"/>
        <xdr:cNvSpPr txBox="1">
          <a:spLocks noChangeArrowheads="1"/>
        </xdr:cNvSpPr>
      </xdr:nvSpPr>
      <xdr:spPr>
        <a:xfrm>
          <a:off x="1495425" y="34947225"/>
          <a:ext cx="190500" cy="3057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3057525"/>
    <xdr:sp fLocksText="0">
      <xdr:nvSpPr>
        <xdr:cNvPr id="51" name="Text Box 10"/>
        <xdr:cNvSpPr txBox="1">
          <a:spLocks noChangeArrowheads="1"/>
        </xdr:cNvSpPr>
      </xdr:nvSpPr>
      <xdr:spPr>
        <a:xfrm>
          <a:off x="1495425" y="34947225"/>
          <a:ext cx="190500" cy="3057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1809750"/>
    <xdr:sp fLocksText="0">
      <xdr:nvSpPr>
        <xdr:cNvPr id="52" name="Text Box 51"/>
        <xdr:cNvSpPr txBox="1">
          <a:spLocks noChangeArrowheads="1"/>
        </xdr:cNvSpPr>
      </xdr:nvSpPr>
      <xdr:spPr>
        <a:xfrm>
          <a:off x="1495425" y="34947225"/>
          <a:ext cx="17145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1809750"/>
    <xdr:sp fLocksText="0">
      <xdr:nvSpPr>
        <xdr:cNvPr id="53" name="Text Box 52"/>
        <xdr:cNvSpPr txBox="1">
          <a:spLocks noChangeArrowheads="1"/>
        </xdr:cNvSpPr>
      </xdr:nvSpPr>
      <xdr:spPr>
        <a:xfrm>
          <a:off x="1495425" y="34947225"/>
          <a:ext cx="17145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1809750"/>
    <xdr:sp fLocksText="0">
      <xdr:nvSpPr>
        <xdr:cNvPr id="54" name="Text Box 53"/>
        <xdr:cNvSpPr txBox="1">
          <a:spLocks noChangeArrowheads="1"/>
        </xdr:cNvSpPr>
      </xdr:nvSpPr>
      <xdr:spPr>
        <a:xfrm>
          <a:off x="1495425" y="34947225"/>
          <a:ext cx="17145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1809750"/>
    <xdr:sp fLocksText="0">
      <xdr:nvSpPr>
        <xdr:cNvPr id="55" name="Text Box 54"/>
        <xdr:cNvSpPr txBox="1">
          <a:spLocks noChangeArrowheads="1"/>
        </xdr:cNvSpPr>
      </xdr:nvSpPr>
      <xdr:spPr>
        <a:xfrm>
          <a:off x="1495425" y="34947225"/>
          <a:ext cx="17145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120</xdr:row>
      <xdr:rowOff>0</xdr:rowOff>
    </xdr:from>
    <xdr:ext cx="133350" cy="1809750"/>
    <xdr:sp fLocksText="0">
      <xdr:nvSpPr>
        <xdr:cNvPr id="56" name="Text Box 55"/>
        <xdr:cNvSpPr txBox="1">
          <a:spLocks noChangeArrowheads="1"/>
        </xdr:cNvSpPr>
      </xdr:nvSpPr>
      <xdr:spPr>
        <a:xfrm>
          <a:off x="1571625" y="34947225"/>
          <a:ext cx="13335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1809750"/>
    <xdr:sp fLocksText="0">
      <xdr:nvSpPr>
        <xdr:cNvPr id="57" name="Text Box 56"/>
        <xdr:cNvSpPr txBox="1">
          <a:spLocks noChangeArrowheads="1"/>
        </xdr:cNvSpPr>
      </xdr:nvSpPr>
      <xdr:spPr>
        <a:xfrm>
          <a:off x="1495425" y="34947225"/>
          <a:ext cx="17145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1809750"/>
    <xdr:sp fLocksText="0">
      <xdr:nvSpPr>
        <xdr:cNvPr id="58" name="Text Box 57"/>
        <xdr:cNvSpPr txBox="1">
          <a:spLocks noChangeArrowheads="1"/>
        </xdr:cNvSpPr>
      </xdr:nvSpPr>
      <xdr:spPr>
        <a:xfrm>
          <a:off x="1495425" y="34947225"/>
          <a:ext cx="17145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1809750"/>
    <xdr:sp fLocksText="0">
      <xdr:nvSpPr>
        <xdr:cNvPr id="59" name="Text Box 58"/>
        <xdr:cNvSpPr txBox="1">
          <a:spLocks noChangeArrowheads="1"/>
        </xdr:cNvSpPr>
      </xdr:nvSpPr>
      <xdr:spPr>
        <a:xfrm>
          <a:off x="1495425" y="34947225"/>
          <a:ext cx="17145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1809750"/>
    <xdr:sp fLocksText="0">
      <xdr:nvSpPr>
        <xdr:cNvPr id="60" name="Text Box 59"/>
        <xdr:cNvSpPr txBox="1">
          <a:spLocks noChangeArrowheads="1"/>
        </xdr:cNvSpPr>
      </xdr:nvSpPr>
      <xdr:spPr>
        <a:xfrm>
          <a:off x="1495425" y="34947225"/>
          <a:ext cx="17145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120</xdr:row>
      <xdr:rowOff>0</xdr:rowOff>
    </xdr:from>
    <xdr:ext cx="171450" cy="1809750"/>
    <xdr:sp fLocksText="0">
      <xdr:nvSpPr>
        <xdr:cNvPr id="61" name="Text Box 60"/>
        <xdr:cNvSpPr txBox="1">
          <a:spLocks noChangeArrowheads="1"/>
        </xdr:cNvSpPr>
      </xdr:nvSpPr>
      <xdr:spPr>
        <a:xfrm>
          <a:off x="0" y="34947225"/>
          <a:ext cx="17145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19050</xdr:colOff>
      <xdr:row>120</xdr:row>
      <xdr:rowOff>38100</xdr:rowOff>
    </xdr:from>
    <xdr:ext cx="152400" cy="1809750"/>
    <xdr:sp fLocksText="0">
      <xdr:nvSpPr>
        <xdr:cNvPr id="62" name="Text Box 61"/>
        <xdr:cNvSpPr txBox="1">
          <a:spLocks noChangeArrowheads="1"/>
        </xdr:cNvSpPr>
      </xdr:nvSpPr>
      <xdr:spPr>
        <a:xfrm>
          <a:off x="19050" y="34985325"/>
          <a:ext cx="1524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1809750"/>
    <xdr:sp fLocksText="0">
      <xdr:nvSpPr>
        <xdr:cNvPr id="63" name="Text Box 10"/>
        <xdr:cNvSpPr txBox="1">
          <a:spLocks noChangeArrowheads="1"/>
        </xdr:cNvSpPr>
      </xdr:nvSpPr>
      <xdr:spPr>
        <a:xfrm>
          <a:off x="1495425" y="34947225"/>
          <a:ext cx="17145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1809750"/>
    <xdr:sp fLocksText="0">
      <xdr:nvSpPr>
        <xdr:cNvPr id="64" name="Text Box 60"/>
        <xdr:cNvSpPr txBox="1">
          <a:spLocks noChangeArrowheads="1"/>
        </xdr:cNvSpPr>
      </xdr:nvSpPr>
      <xdr:spPr>
        <a:xfrm>
          <a:off x="1495425" y="34947225"/>
          <a:ext cx="17145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1809750"/>
    <xdr:sp fLocksText="0">
      <xdr:nvSpPr>
        <xdr:cNvPr id="65" name="Text Box 51"/>
        <xdr:cNvSpPr txBox="1">
          <a:spLocks noChangeArrowheads="1"/>
        </xdr:cNvSpPr>
      </xdr:nvSpPr>
      <xdr:spPr>
        <a:xfrm>
          <a:off x="1495425" y="34947225"/>
          <a:ext cx="17145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1809750"/>
    <xdr:sp fLocksText="0">
      <xdr:nvSpPr>
        <xdr:cNvPr id="66" name="Text Box 52"/>
        <xdr:cNvSpPr txBox="1">
          <a:spLocks noChangeArrowheads="1"/>
        </xdr:cNvSpPr>
      </xdr:nvSpPr>
      <xdr:spPr>
        <a:xfrm>
          <a:off x="1495425" y="34947225"/>
          <a:ext cx="17145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1809750"/>
    <xdr:sp fLocksText="0">
      <xdr:nvSpPr>
        <xdr:cNvPr id="67" name="Text Box 53"/>
        <xdr:cNvSpPr txBox="1">
          <a:spLocks noChangeArrowheads="1"/>
        </xdr:cNvSpPr>
      </xdr:nvSpPr>
      <xdr:spPr>
        <a:xfrm>
          <a:off x="1495425" y="34947225"/>
          <a:ext cx="17145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1809750"/>
    <xdr:sp fLocksText="0">
      <xdr:nvSpPr>
        <xdr:cNvPr id="68" name="Text Box 10"/>
        <xdr:cNvSpPr txBox="1">
          <a:spLocks noChangeArrowheads="1"/>
        </xdr:cNvSpPr>
      </xdr:nvSpPr>
      <xdr:spPr>
        <a:xfrm>
          <a:off x="1495425" y="34947225"/>
          <a:ext cx="17145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1685925"/>
    <xdr:sp fLocksText="0">
      <xdr:nvSpPr>
        <xdr:cNvPr id="69" name="Text Box 51"/>
        <xdr:cNvSpPr txBox="1">
          <a:spLocks noChangeArrowheads="1"/>
        </xdr:cNvSpPr>
      </xdr:nvSpPr>
      <xdr:spPr>
        <a:xfrm>
          <a:off x="1495425" y="34947225"/>
          <a:ext cx="1905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1685925"/>
    <xdr:sp fLocksText="0">
      <xdr:nvSpPr>
        <xdr:cNvPr id="70" name="Text Box 52"/>
        <xdr:cNvSpPr txBox="1">
          <a:spLocks noChangeArrowheads="1"/>
        </xdr:cNvSpPr>
      </xdr:nvSpPr>
      <xdr:spPr>
        <a:xfrm>
          <a:off x="1495425" y="34947225"/>
          <a:ext cx="1905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1685925"/>
    <xdr:sp fLocksText="0">
      <xdr:nvSpPr>
        <xdr:cNvPr id="71" name="Text Box 53"/>
        <xdr:cNvSpPr txBox="1">
          <a:spLocks noChangeArrowheads="1"/>
        </xdr:cNvSpPr>
      </xdr:nvSpPr>
      <xdr:spPr>
        <a:xfrm>
          <a:off x="1495425" y="34947225"/>
          <a:ext cx="1905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1685925"/>
    <xdr:sp fLocksText="0">
      <xdr:nvSpPr>
        <xdr:cNvPr id="72" name="Text Box 54"/>
        <xdr:cNvSpPr txBox="1">
          <a:spLocks noChangeArrowheads="1"/>
        </xdr:cNvSpPr>
      </xdr:nvSpPr>
      <xdr:spPr>
        <a:xfrm>
          <a:off x="1495425" y="34947225"/>
          <a:ext cx="1905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120</xdr:row>
      <xdr:rowOff>0</xdr:rowOff>
    </xdr:from>
    <xdr:ext cx="142875" cy="1685925"/>
    <xdr:sp fLocksText="0">
      <xdr:nvSpPr>
        <xdr:cNvPr id="73" name="Text Box 55"/>
        <xdr:cNvSpPr txBox="1">
          <a:spLocks noChangeArrowheads="1"/>
        </xdr:cNvSpPr>
      </xdr:nvSpPr>
      <xdr:spPr>
        <a:xfrm>
          <a:off x="1571625" y="34947225"/>
          <a:ext cx="142875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1685925"/>
    <xdr:sp fLocksText="0">
      <xdr:nvSpPr>
        <xdr:cNvPr id="74" name="Text Box 56"/>
        <xdr:cNvSpPr txBox="1">
          <a:spLocks noChangeArrowheads="1"/>
        </xdr:cNvSpPr>
      </xdr:nvSpPr>
      <xdr:spPr>
        <a:xfrm>
          <a:off x="1495425" y="34947225"/>
          <a:ext cx="1905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1685925"/>
    <xdr:sp fLocksText="0">
      <xdr:nvSpPr>
        <xdr:cNvPr id="75" name="Text Box 57"/>
        <xdr:cNvSpPr txBox="1">
          <a:spLocks noChangeArrowheads="1"/>
        </xdr:cNvSpPr>
      </xdr:nvSpPr>
      <xdr:spPr>
        <a:xfrm>
          <a:off x="1495425" y="34947225"/>
          <a:ext cx="1905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1685925"/>
    <xdr:sp fLocksText="0">
      <xdr:nvSpPr>
        <xdr:cNvPr id="76" name="Text Box 58"/>
        <xdr:cNvSpPr txBox="1">
          <a:spLocks noChangeArrowheads="1"/>
        </xdr:cNvSpPr>
      </xdr:nvSpPr>
      <xdr:spPr>
        <a:xfrm>
          <a:off x="1495425" y="34947225"/>
          <a:ext cx="1905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1685925"/>
    <xdr:sp fLocksText="0">
      <xdr:nvSpPr>
        <xdr:cNvPr id="77" name="Text Box 59"/>
        <xdr:cNvSpPr txBox="1">
          <a:spLocks noChangeArrowheads="1"/>
        </xdr:cNvSpPr>
      </xdr:nvSpPr>
      <xdr:spPr>
        <a:xfrm>
          <a:off x="1495425" y="34947225"/>
          <a:ext cx="1905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120</xdr:row>
      <xdr:rowOff>0</xdr:rowOff>
    </xdr:from>
    <xdr:ext cx="190500" cy="1685925"/>
    <xdr:sp fLocksText="0">
      <xdr:nvSpPr>
        <xdr:cNvPr id="78" name="Text Box 60"/>
        <xdr:cNvSpPr txBox="1">
          <a:spLocks noChangeArrowheads="1"/>
        </xdr:cNvSpPr>
      </xdr:nvSpPr>
      <xdr:spPr>
        <a:xfrm>
          <a:off x="0" y="34947225"/>
          <a:ext cx="1905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76200</xdr:colOff>
      <xdr:row>123</xdr:row>
      <xdr:rowOff>95250</xdr:rowOff>
    </xdr:from>
    <xdr:ext cx="38100" cy="609600"/>
    <xdr:sp fLocksText="0">
      <xdr:nvSpPr>
        <xdr:cNvPr id="79" name="Text Box 61"/>
        <xdr:cNvSpPr txBox="1">
          <a:spLocks noChangeArrowheads="1"/>
        </xdr:cNvSpPr>
      </xdr:nvSpPr>
      <xdr:spPr>
        <a:xfrm>
          <a:off x="76200" y="35890200"/>
          <a:ext cx="381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1685925"/>
    <xdr:sp fLocksText="0">
      <xdr:nvSpPr>
        <xdr:cNvPr id="80" name="Text Box 10"/>
        <xdr:cNvSpPr txBox="1">
          <a:spLocks noChangeArrowheads="1"/>
        </xdr:cNvSpPr>
      </xdr:nvSpPr>
      <xdr:spPr>
        <a:xfrm>
          <a:off x="1495425" y="34947225"/>
          <a:ext cx="1905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1685925"/>
    <xdr:sp fLocksText="0">
      <xdr:nvSpPr>
        <xdr:cNvPr id="81" name="Text Box 60"/>
        <xdr:cNvSpPr txBox="1">
          <a:spLocks noChangeArrowheads="1"/>
        </xdr:cNvSpPr>
      </xdr:nvSpPr>
      <xdr:spPr>
        <a:xfrm>
          <a:off x="1495425" y="34947225"/>
          <a:ext cx="1905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1685925"/>
    <xdr:sp fLocksText="0">
      <xdr:nvSpPr>
        <xdr:cNvPr id="82" name="Text Box 51"/>
        <xdr:cNvSpPr txBox="1">
          <a:spLocks noChangeArrowheads="1"/>
        </xdr:cNvSpPr>
      </xdr:nvSpPr>
      <xdr:spPr>
        <a:xfrm>
          <a:off x="1495425" y="34947225"/>
          <a:ext cx="1905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1685925"/>
    <xdr:sp fLocksText="0">
      <xdr:nvSpPr>
        <xdr:cNvPr id="83" name="Text Box 52"/>
        <xdr:cNvSpPr txBox="1">
          <a:spLocks noChangeArrowheads="1"/>
        </xdr:cNvSpPr>
      </xdr:nvSpPr>
      <xdr:spPr>
        <a:xfrm>
          <a:off x="1495425" y="34947225"/>
          <a:ext cx="1905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1685925"/>
    <xdr:sp fLocksText="0">
      <xdr:nvSpPr>
        <xdr:cNvPr id="84" name="Text Box 53"/>
        <xdr:cNvSpPr txBox="1">
          <a:spLocks noChangeArrowheads="1"/>
        </xdr:cNvSpPr>
      </xdr:nvSpPr>
      <xdr:spPr>
        <a:xfrm>
          <a:off x="1495425" y="34947225"/>
          <a:ext cx="1905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90500" cy="1685925"/>
    <xdr:sp fLocksText="0">
      <xdr:nvSpPr>
        <xdr:cNvPr id="85" name="Text Box 10"/>
        <xdr:cNvSpPr txBox="1">
          <a:spLocks noChangeArrowheads="1"/>
        </xdr:cNvSpPr>
      </xdr:nvSpPr>
      <xdr:spPr>
        <a:xfrm>
          <a:off x="1495425" y="34947225"/>
          <a:ext cx="1905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990600"/>
    <xdr:sp fLocksText="0">
      <xdr:nvSpPr>
        <xdr:cNvPr id="86" name="Text Box 51"/>
        <xdr:cNvSpPr txBox="1">
          <a:spLocks noChangeArrowheads="1"/>
        </xdr:cNvSpPr>
      </xdr:nvSpPr>
      <xdr:spPr>
        <a:xfrm>
          <a:off x="1495425" y="34947225"/>
          <a:ext cx="1714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990600"/>
    <xdr:sp fLocksText="0">
      <xdr:nvSpPr>
        <xdr:cNvPr id="87" name="Text Box 52"/>
        <xdr:cNvSpPr txBox="1">
          <a:spLocks noChangeArrowheads="1"/>
        </xdr:cNvSpPr>
      </xdr:nvSpPr>
      <xdr:spPr>
        <a:xfrm>
          <a:off x="1495425" y="34947225"/>
          <a:ext cx="1714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990600"/>
    <xdr:sp fLocksText="0">
      <xdr:nvSpPr>
        <xdr:cNvPr id="88" name="Text Box 53"/>
        <xdr:cNvSpPr txBox="1">
          <a:spLocks noChangeArrowheads="1"/>
        </xdr:cNvSpPr>
      </xdr:nvSpPr>
      <xdr:spPr>
        <a:xfrm>
          <a:off x="1495425" y="34947225"/>
          <a:ext cx="1714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990600"/>
    <xdr:sp fLocksText="0">
      <xdr:nvSpPr>
        <xdr:cNvPr id="89" name="Text Box 54"/>
        <xdr:cNvSpPr txBox="1">
          <a:spLocks noChangeArrowheads="1"/>
        </xdr:cNvSpPr>
      </xdr:nvSpPr>
      <xdr:spPr>
        <a:xfrm>
          <a:off x="1495425" y="34947225"/>
          <a:ext cx="1714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120</xdr:row>
      <xdr:rowOff>0</xdr:rowOff>
    </xdr:from>
    <xdr:ext cx="133350" cy="990600"/>
    <xdr:sp fLocksText="0">
      <xdr:nvSpPr>
        <xdr:cNvPr id="90" name="Text Box 55"/>
        <xdr:cNvSpPr txBox="1">
          <a:spLocks noChangeArrowheads="1"/>
        </xdr:cNvSpPr>
      </xdr:nvSpPr>
      <xdr:spPr>
        <a:xfrm>
          <a:off x="1571625" y="34947225"/>
          <a:ext cx="1333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990600"/>
    <xdr:sp fLocksText="0">
      <xdr:nvSpPr>
        <xdr:cNvPr id="91" name="Text Box 56"/>
        <xdr:cNvSpPr txBox="1">
          <a:spLocks noChangeArrowheads="1"/>
        </xdr:cNvSpPr>
      </xdr:nvSpPr>
      <xdr:spPr>
        <a:xfrm>
          <a:off x="1495425" y="34947225"/>
          <a:ext cx="1714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990600"/>
    <xdr:sp fLocksText="0">
      <xdr:nvSpPr>
        <xdr:cNvPr id="92" name="Text Box 57"/>
        <xdr:cNvSpPr txBox="1">
          <a:spLocks noChangeArrowheads="1"/>
        </xdr:cNvSpPr>
      </xdr:nvSpPr>
      <xdr:spPr>
        <a:xfrm>
          <a:off x="1495425" y="34947225"/>
          <a:ext cx="1714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990600"/>
    <xdr:sp fLocksText="0">
      <xdr:nvSpPr>
        <xdr:cNvPr id="93" name="Text Box 58"/>
        <xdr:cNvSpPr txBox="1">
          <a:spLocks noChangeArrowheads="1"/>
        </xdr:cNvSpPr>
      </xdr:nvSpPr>
      <xdr:spPr>
        <a:xfrm>
          <a:off x="1495425" y="34947225"/>
          <a:ext cx="1714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990600"/>
    <xdr:sp fLocksText="0">
      <xdr:nvSpPr>
        <xdr:cNvPr id="94" name="Text Box 59"/>
        <xdr:cNvSpPr txBox="1">
          <a:spLocks noChangeArrowheads="1"/>
        </xdr:cNvSpPr>
      </xdr:nvSpPr>
      <xdr:spPr>
        <a:xfrm>
          <a:off x="1495425" y="34947225"/>
          <a:ext cx="1714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71450" cy="1000125"/>
    <xdr:sp fLocksText="0">
      <xdr:nvSpPr>
        <xdr:cNvPr id="95" name="Text Box 60"/>
        <xdr:cNvSpPr txBox="1">
          <a:spLocks noChangeArrowheads="1"/>
        </xdr:cNvSpPr>
      </xdr:nvSpPr>
      <xdr:spPr>
        <a:xfrm>
          <a:off x="12944475" y="36128325"/>
          <a:ext cx="1714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990600"/>
    <xdr:sp fLocksText="0">
      <xdr:nvSpPr>
        <xdr:cNvPr id="96" name="Text Box 10"/>
        <xdr:cNvSpPr txBox="1">
          <a:spLocks noChangeArrowheads="1"/>
        </xdr:cNvSpPr>
      </xdr:nvSpPr>
      <xdr:spPr>
        <a:xfrm>
          <a:off x="1495425" y="34947225"/>
          <a:ext cx="1714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990600"/>
    <xdr:sp fLocksText="0">
      <xdr:nvSpPr>
        <xdr:cNvPr id="97" name="Text Box 60"/>
        <xdr:cNvSpPr txBox="1">
          <a:spLocks noChangeArrowheads="1"/>
        </xdr:cNvSpPr>
      </xdr:nvSpPr>
      <xdr:spPr>
        <a:xfrm>
          <a:off x="1495425" y="34947225"/>
          <a:ext cx="1714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990600"/>
    <xdr:sp fLocksText="0">
      <xdr:nvSpPr>
        <xdr:cNvPr id="98" name="Text Box 51"/>
        <xdr:cNvSpPr txBox="1">
          <a:spLocks noChangeArrowheads="1"/>
        </xdr:cNvSpPr>
      </xdr:nvSpPr>
      <xdr:spPr>
        <a:xfrm>
          <a:off x="1495425" y="34947225"/>
          <a:ext cx="1714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990600"/>
    <xdr:sp fLocksText="0">
      <xdr:nvSpPr>
        <xdr:cNvPr id="99" name="Text Box 52"/>
        <xdr:cNvSpPr txBox="1">
          <a:spLocks noChangeArrowheads="1"/>
        </xdr:cNvSpPr>
      </xdr:nvSpPr>
      <xdr:spPr>
        <a:xfrm>
          <a:off x="1495425" y="34947225"/>
          <a:ext cx="1714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990600"/>
    <xdr:sp fLocksText="0">
      <xdr:nvSpPr>
        <xdr:cNvPr id="100" name="Text Box 53"/>
        <xdr:cNvSpPr txBox="1">
          <a:spLocks noChangeArrowheads="1"/>
        </xdr:cNvSpPr>
      </xdr:nvSpPr>
      <xdr:spPr>
        <a:xfrm>
          <a:off x="1495425" y="34947225"/>
          <a:ext cx="1714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171450" cy="990600"/>
    <xdr:sp fLocksText="0">
      <xdr:nvSpPr>
        <xdr:cNvPr id="101" name="Text Box 10"/>
        <xdr:cNvSpPr txBox="1">
          <a:spLocks noChangeArrowheads="1"/>
        </xdr:cNvSpPr>
      </xdr:nvSpPr>
      <xdr:spPr>
        <a:xfrm>
          <a:off x="1495425" y="34947225"/>
          <a:ext cx="1714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102" name="Text Box 51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103" name="Text Box 52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104" name="Text Box 53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105" name="Text Box 54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53</xdr:row>
      <xdr:rowOff>0</xdr:rowOff>
    </xdr:from>
    <xdr:ext cx="142875" cy="3124200"/>
    <xdr:sp fLocksText="0">
      <xdr:nvSpPr>
        <xdr:cNvPr id="106" name="Text Box 55"/>
        <xdr:cNvSpPr txBox="1">
          <a:spLocks noChangeArrowheads="1"/>
        </xdr:cNvSpPr>
      </xdr:nvSpPr>
      <xdr:spPr>
        <a:xfrm>
          <a:off x="1571625" y="15449550"/>
          <a:ext cx="142875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107" name="Text Box 56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108" name="Text Box 57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109" name="Text Box 58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110" name="Text Box 59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111" name="Text Box 10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112" name="Text Box 60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113" name="Text Box 51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114" name="Text Box 52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115" name="Text Box 53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116" name="Text Box 10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117" name="Text Box 51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118" name="Text Box 52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119" name="Text Box 53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120" name="Text Box 54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53</xdr:row>
      <xdr:rowOff>0</xdr:rowOff>
    </xdr:from>
    <xdr:ext cx="133350" cy="1714500"/>
    <xdr:sp fLocksText="0">
      <xdr:nvSpPr>
        <xdr:cNvPr id="121" name="Text Box 55"/>
        <xdr:cNvSpPr txBox="1">
          <a:spLocks noChangeArrowheads="1"/>
        </xdr:cNvSpPr>
      </xdr:nvSpPr>
      <xdr:spPr>
        <a:xfrm>
          <a:off x="1571625" y="15449550"/>
          <a:ext cx="1333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122" name="Text Box 56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123" name="Text Box 57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124" name="Text Box 58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125" name="Text Box 59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126" name="Text Box 10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127" name="Text Box 60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128" name="Text Box 51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129" name="Text Box 52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130" name="Text Box 53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131" name="Text Box 10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132" name="Text Box 51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133" name="Text Box 52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134" name="Text Box 53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135" name="Text Box 54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53</xdr:row>
      <xdr:rowOff>0</xdr:rowOff>
    </xdr:from>
    <xdr:ext cx="142875" cy="3124200"/>
    <xdr:sp fLocksText="0">
      <xdr:nvSpPr>
        <xdr:cNvPr id="136" name="Text Box 55"/>
        <xdr:cNvSpPr txBox="1">
          <a:spLocks noChangeArrowheads="1"/>
        </xdr:cNvSpPr>
      </xdr:nvSpPr>
      <xdr:spPr>
        <a:xfrm>
          <a:off x="1571625" y="15449550"/>
          <a:ext cx="142875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137" name="Text Box 56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138" name="Text Box 57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139" name="Text Box 58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140" name="Text Box 59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141" name="Text Box 10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142" name="Text Box 60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143" name="Text Box 51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144" name="Text Box 52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145" name="Text Box 53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146" name="Text Box 10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147" name="Text Box 51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148" name="Text Box 52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149" name="Text Box 53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150" name="Text Box 54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53</xdr:row>
      <xdr:rowOff>0</xdr:rowOff>
    </xdr:from>
    <xdr:ext cx="133350" cy="1714500"/>
    <xdr:sp fLocksText="0">
      <xdr:nvSpPr>
        <xdr:cNvPr id="151" name="Text Box 55"/>
        <xdr:cNvSpPr txBox="1">
          <a:spLocks noChangeArrowheads="1"/>
        </xdr:cNvSpPr>
      </xdr:nvSpPr>
      <xdr:spPr>
        <a:xfrm>
          <a:off x="1571625" y="15449550"/>
          <a:ext cx="1333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152" name="Text Box 56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153" name="Text Box 57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154" name="Text Box 58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155" name="Text Box 59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156" name="Text Box 10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157" name="Text Box 60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158" name="Text Box 51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159" name="Text Box 52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160" name="Text Box 53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161" name="Text Box 10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714500"/>
    <xdr:sp fLocksText="0">
      <xdr:nvSpPr>
        <xdr:cNvPr id="162" name="Text Box 51"/>
        <xdr:cNvSpPr txBox="1">
          <a:spLocks noChangeArrowheads="1"/>
        </xdr:cNvSpPr>
      </xdr:nvSpPr>
      <xdr:spPr>
        <a:xfrm>
          <a:off x="1495425" y="154495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714500"/>
    <xdr:sp fLocksText="0">
      <xdr:nvSpPr>
        <xdr:cNvPr id="163" name="Text Box 52"/>
        <xdr:cNvSpPr txBox="1">
          <a:spLocks noChangeArrowheads="1"/>
        </xdr:cNvSpPr>
      </xdr:nvSpPr>
      <xdr:spPr>
        <a:xfrm>
          <a:off x="1495425" y="154495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714500"/>
    <xdr:sp fLocksText="0">
      <xdr:nvSpPr>
        <xdr:cNvPr id="164" name="Text Box 53"/>
        <xdr:cNvSpPr txBox="1">
          <a:spLocks noChangeArrowheads="1"/>
        </xdr:cNvSpPr>
      </xdr:nvSpPr>
      <xdr:spPr>
        <a:xfrm>
          <a:off x="1495425" y="154495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714500"/>
    <xdr:sp fLocksText="0">
      <xdr:nvSpPr>
        <xdr:cNvPr id="165" name="Text Box 54"/>
        <xdr:cNvSpPr txBox="1">
          <a:spLocks noChangeArrowheads="1"/>
        </xdr:cNvSpPr>
      </xdr:nvSpPr>
      <xdr:spPr>
        <a:xfrm>
          <a:off x="1495425" y="154495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53</xdr:row>
      <xdr:rowOff>0</xdr:rowOff>
    </xdr:from>
    <xdr:ext cx="142875" cy="1714500"/>
    <xdr:sp fLocksText="0">
      <xdr:nvSpPr>
        <xdr:cNvPr id="166" name="Text Box 55"/>
        <xdr:cNvSpPr txBox="1">
          <a:spLocks noChangeArrowheads="1"/>
        </xdr:cNvSpPr>
      </xdr:nvSpPr>
      <xdr:spPr>
        <a:xfrm>
          <a:off x="1571625" y="15449550"/>
          <a:ext cx="142875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714500"/>
    <xdr:sp fLocksText="0">
      <xdr:nvSpPr>
        <xdr:cNvPr id="167" name="Text Box 56"/>
        <xdr:cNvSpPr txBox="1">
          <a:spLocks noChangeArrowheads="1"/>
        </xdr:cNvSpPr>
      </xdr:nvSpPr>
      <xdr:spPr>
        <a:xfrm>
          <a:off x="1495425" y="154495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714500"/>
    <xdr:sp fLocksText="0">
      <xdr:nvSpPr>
        <xdr:cNvPr id="168" name="Text Box 57"/>
        <xdr:cNvSpPr txBox="1">
          <a:spLocks noChangeArrowheads="1"/>
        </xdr:cNvSpPr>
      </xdr:nvSpPr>
      <xdr:spPr>
        <a:xfrm>
          <a:off x="1495425" y="154495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714500"/>
    <xdr:sp fLocksText="0">
      <xdr:nvSpPr>
        <xdr:cNvPr id="169" name="Text Box 58"/>
        <xdr:cNvSpPr txBox="1">
          <a:spLocks noChangeArrowheads="1"/>
        </xdr:cNvSpPr>
      </xdr:nvSpPr>
      <xdr:spPr>
        <a:xfrm>
          <a:off x="1495425" y="154495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714500"/>
    <xdr:sp fLocksText="0">
      <xdr:nvSpPr>
        <xdr:cNvPr id="170" name="Text Box 59"/>
        <xdr:cNvSpPr txBox="1">
          <a:spLocks noChangeArrowheads="1"/>
        </xdr:cNvSpPr>
      </xdr:nvSpPr>
      <xdr:spPr>
        <a:xfrm>
          <a:off x="1495425" y="154495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714500"/>
    <xdr:sp fLocksText="0">
      <xdr:nvSpPr>
        <xdr:cNvPr id="171" name="Text Box 10"/>
        <xdr:cNvSpPr txBox="1">
          <a:spLocks noChangeArrowheads="1"/>
        </xdr:cNvSpPr>
      </xdr:nvSpPr>
      <xdr:spPr>
        <a:xfrm>
          <a:off x="1495425" y="154495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714500"/>
    <xdr:sp fLocksText="0">
      <xdr:nvSpPr>
        <xdr:cNvPr id="172" name="Text Box 60"/>
        <xdr:cNvSpPr txBox="1">
          <a:spLocks noChangeArrowheads="1"/>
        </xdr:cNvSpPr>
      </xdr:nvSpPr>
      <xdr:spPr>
        <a:xfrm>
          <a:off x="1495425" y="154495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714500"/>
    <xdr:sp fLocksText="0">
      <xdr:nvSpPr>
        <xdr:cNvPr id="173" name="Text Box 51"/>
        <xdr:cNvSpPr txBox="1">
          <a:spLocks noChangeArrowheads="1"/>
        </xdr:cNvSpPr>
      </xdr:nvSpPr>
      <xdr:spPr>
        <a:xfrm>
          <a:off x="1495425" y="154495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714500"/>
    <xdr:sp fLocksText="0">
      <xdr:nvSpPr>
        <xdr:cNvPr id="174" name="Text Box 52"/>
        <xdr:cNvSpPr txBox="1">
          <a:spLocks noChangeArrowheads="1"/>
        </xdr:cNvSpPr>
      </xdr:nvSpPr>
      <xdr:spPr>
        <a:xfrm>
          <a:off x="1495425" y="154495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714500"/>
    <xdr:sp fLocksText="0">
      <xdr:nvSpPr>
        <xdr:cNvPr id="175" name="Text Box 53"/>
        <xdr:cNvSpPr txBox="1">
          <a:spLocks noChangeArrowheads="1"/>
        </xdr:cNvSpPr>
      </xdr:nvSpPr>
      <xdr:spPr>
        <a:xfrm>
          <a:off x="1495425" y="154495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714500"/>
    <xdr:sp fLocksText="0">
      <xdr:nvSpPr>
        <xdr:cNvPr id="176" name="Text Box 10"/>
        <xdr:cNvSpPr txBox="1">
          <a:spLocks noChangeArrowheads="1"/>
        </xdr:cNvSpPr>
      </xdr:nvSpPr>
      <xdr:spPr>
        <a:xfrm>
          <a:off x="1495425" y="154495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47750"/>
    <xdr:sp fLocksText="0">
      <xdr:nvSpPr>
        <xdr:cNvPr id="177" name="Text Box 51"/>
        <xdr:cNvSpPr txBox="1">
          <a:spLocks noChangeArrowheads="1"/>
        </xdr:cNvSpPr>
      </xdr:nvSpPr>
      <xdr:spPr>
        <a:xfrm>
          <a:off x="1495425" y="15449550"/>
          <a:ext cx="1714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47750"/>
    <xdr:sp fLocksText="0">
      <xdr:nvSpPr>
        <xdr:cNvPr id="178" name="Text Box 52"/>
        <xdr:cNvSpPr txBox="1">
          <a:spLocks noChangeArrowheads="1"/>
        </xdr:cNvSpPr>
      </xdr:nvSpPr>
      <xdr:spPr>
        <a:xfrm>
          <a:off x="1495425" y="15449550"/>
          <a:ext cx="1714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47750"/>
    <xdr:sp fLocksText="0">
      <xdr:nvSpPr>
        <xdr:cNvPr id="179" name="Text Box 53"/>
        <xdr:cNvSpPr txBox="1">
          <a:spLocks noChangeArrowheads="1"/>
        </xdr:cNvSpPr>
      </xdr:nvSpPr>
      <xdr:spPr>
        <a:xfrm>
          <a:off x="1495425" y="15449550"/>
          <a:ext cx="1714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47750"/>
    <xdr:sp fLocksText="0">
      <xdr:nvSpPr>
        <xdr:cNvPr id="180" name="Text Box 54"/>
        <xdr:cNvSpPr txBox="1">
          <a:spLocks noChangeArrowheads="1"/>
        </xdr:cNvSpPr>
      </xdr:nvSpPr>
      <xdr:spPr>
        <a:xfrm>
          <a:off x="1495425" y="15449550"/>
          <a:ext cx="1714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53</xdr:row>
      <xdr:rowOff>0</xdr:rowOff>
    </xdr:from>
    <xdr:ext cx="133350" cy="1047750"/>
    <xdr:sp fLocksText="0">
      <xdr:nvSpPr>
        <xdr:cNvPr id="181" name="Text Box 55"/>
        <xdr:cNvSpPr txBox="1">
          <a:spLocks noChangeArrowheads="1"/>
        </xdr:cNvSpPr>
      </xdr:nvSpPr>
      <xdr:spPr>
        <a:xfrm>
          <a:off x="1571625" y="15449550"/>
          <a:ext cx="1333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47750"/>
    <xdr:sp fLocksText="0">
      <xdr:nvSpPr>
        <xdr:cNvPr id="182" name="Text Box 56"/>
        <xdr:cNvSpPr txBox="1">
          <a:spLocks noChangeArrowheads="1"/>
        </xdr:cNvSpPr>
      </xdr:nvSpPr>
      <xdr:spPr>
        <a:xfrm>
          <a:off x="1495425" y="15449550"/>
          <a:ext cx="1714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47750"/>
    <xdr:sp fLocksText="0">
      <xdr:nvSpPr>
        <xdr:cNvPr id="183" name="Text Box 57"/>
        <xdr:cNvSpPr txBox="1">
          <a:spLocks noChangeArrowheads="1"/>
        </xdr:cNvSpPr>
      </xdr:nvSpPr>
      <xdr:spPr>
        <a:xfrm>
          <a:off x="1495425" y="15449550"/>
          <a:ext cx="1714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47750"/>
    <xdr:sp fLocksText="0">
      <xdr:nvSpPr>
        <xdr:cNvPr id="184" name="Text Box 58"/>
        <xdr:cNvSpPr txBox="1">
          <a:spLocks noChangeArrowheads="1"/>
        </xdr:cNvSpPr>
      </xdr:nvSpPr>
      <xdr:spPr>
        <a:xfrm>
          <a:off x="1495425" y="15449550"/>
          <a:ext cx="1714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47750"/>
    <xdr:sp fLocksText="0">
      <xdr:nvSpPr>
        <xdr:cNvPr id="185" name="Text Box 59"/>
        <xdr:cNvSpPr txBox="1">
          <a:spLocks noChangeArrowheads="1"/>
        </xdr:cNvSpPr>
      </xdr:nvSpPr>
      <xdr:spPr>
        <a:xfrm>
          <a:off x="1495425" y="15449550"/>
          <a:ext cx="1714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47750"/>
    <xdr:sp fLocksText="0">
      <xdr:nvSpPr>
        <xdr:cNvPr id="186" name="Text Box 10"/>
        <xdr:cNvSpPr txBox="1">
          <a:spLocks noChangeArrowheads="1"/>
        </xdr:cNvSpPr>
      </xdr:nvSpPr>
      <xdr:spPr>
        <a:xfrm>
          <a:off x="1495425" y="15449550"/>
          <a:ext cx="1714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47750"/>
    <xdr:sp fLocksText="0">
      <xdr:nvSpPr>
        <xdr:cNvPr id="187" name="Text Box 60"/>
        <xdr:cNvSpPr txBox="1">
          <a:spLocks noChangeArrowheads="1"/>
        </xdr:cNvSpPr>
      </xdr:nvSpPr>
      <xdr:spPr>
        <a:xfrm>
          <a:off x="1495425" y="15449550"/>
          <a:ext cx="1714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47750"/>
    <xdr:sp fLocksText="0">
      <xdr:nvSpPr>
        <xdr:cNvPr id="188" name="Text Box 51"/>
        <xdr:cNvSpPr txBox="1">
          <a:spLocks noChangeArrowheads="1"/>
        </xdr:cNvSpPr>
      </xdr:nvSpPr>
      <xdr:spPr>
        <a:xfrm>
          <a:off x="1495425" y="15449550"/>
          <a:ext cx="1714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47750"/>
    <xdr:sp fLocksText="0">
      <xdr:nvSpPr>
        <xdr:cNvPr id="189" name="Text Box 52"/>
        <xdr:cNvSpPr txBox="1">
          <a:spLocks noChangeArrowheads="1"/>
        </xdr:cNvSpPr>
      </xdr:nvSpPr>
      <xdr:spPr>
        <a:xfrm>
          <a:off x="1495425" y="15449550"/>
          <a:ext cx="1714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47750"/>
    <xdr:sp fLocksText="0">
      <xdr:nvSpPr>
        <xdr:cNvPr id="190" name="Text Box 53"/>
        <xdr:cNvSpPr txBox="1">
          <a:spLocks noChangeArrowheads="1"/>
        </xdr:cNvSpPr>
      </xdr:nvSpPr>
      <xdr:spPr>
        <a:xfrm>
          <a:off x="1495425" y="15449550"/>
          <a:ext cx="1714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47750"/>
    <xdr:sp fLocksText="0">
      <xdr:nvSpPr>
        <xdr:cNvPr id="191" name="Text Box 10"/>
        <xdr:cNvSpPr txBox="1">
          <a:spLocks noChangeArrowheads="1"/>
        </xdr:cNvSpPr>
      </xdr:nvSpPr>
      <xdr:spPr>
        <a:xfrm>
          <a:off x="1495425" y="15449550"/>
          <a:ext cx="1714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71550"/>
    <xdr:sp fLocksText="0">
      <xdr:nvSpPr>
        <xdr:cNvPr id="192" name="Text Box 51"/>
        <xdr:cNvSpPr txBox="1">
          <a:spLocks noChangeArrowheads="1"/>
        </xdr:cNvSpPr>
      </xdr:nvSpPr>
      <xdr:spPr>
        <a:xfrm>
          <a:off x="1495425" y="15449550"/>
          <a:ext cx="1905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71550"/>
    <xdr:sp fLocksText="0">
      <xdr:nvSpPr>
        <xdr:cNvPr id="193" name="Text Box 52"/>
        <xdr:cNvSpPr txBox="1">
          <a:spLocks noChangeArrowheads="1"/>
        </xdr:cNvSpPr>
      </xdr:nvSpPr>
      <xdr:spPr>
        <a:xfrm>
          <a:off x="1495425" y="15449550"/>
          <a:ext cx="1905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71550"/>
    <xdr:sp fLocksText="0">
      <xdr:nvSpPr>
        <xdr:cNvPr id="194" name="Text Box 53"/>
        <xdr:cNvSpPr txBox="1">
          <a:spLocks noChangeArrowheads="1"/>
        </xdr:cNvSpPr>
      </xdr:nvSpPr>
      <xdr:spPr>
        <a:xfrm>
          <a:off x="1495425" y="15449550"/>
          <a:ext cx="1905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71550"/>
    <xdr:sp fLocksText="0">
      <xdr:nvSpPr>
        <xdr:cNvPr id="195" name="Text Box 54"/>
        <xdr:cNvSpPr txBox="1">
          <a:spLocks noChangeArrowheads="1"/>
        </xdr:cNvSpPr>
      </xdr:nvSpPr>
      <xdr:spPr>
        <a:xfrm>
          <a:off x="1495425" y="15449550"/>
          <a:ext cx="1905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53</xdr:row>
      <xdr:rowOff>0</xdr:rowOff>
    </xdr:from>
    <xdr:ext cx="142875" cy="971550"/>
    <xdr:sp fLocksText="0">
      <xdr:nvSpPr>
        <xdr:cNvPr id="196" name="Text Box 55"/>
        <xdr:cNvSpPr txBox="1">
          <a:spLocks noChangeArrowheads="1"/>
        </xdr:cNvSpPr>
      </xdr:nvSpPr>
      <xdr:spPr>
        <a:xfrm>
          <a:off x="1571625" y="15449550"/>
          <a:ext cx="1428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71550"/>
    <xdr:sp fLocksText="0">
      <xdr:nvSpPr>
        <xdr:cNvPr id="197" name="Text Box 56"/>
        <xdr:cNvSpPr txBox="1">
          <a:spLocks noChangeArrowheads="1"/>
        </xdr:cNvSpPr>
      </xdr:nvSpPr>
      <xdr:spPr>
        <a:xfrm>
          <a:off x="1495425" y="15449550"/>
          <a:ext cx="1905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71550"/>
    <xdr:sp fLocksText="0">
      <xdr:nvSpPr>
        <xdr:cNvPr id="198" name="Text Box 57"/>
        <xdr:cNvSpPr txBox="1">
          <a:spLocks noChangeArrowheads="1"/>
        </xdr:cNvSpPr>
      </xdr:nvSpPr>
      <xdr:spPr>
        <a:xfrm>
          <a:off x="1495425" y="15449550"/>
          <a:ext cx="1905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71550"/>
    <xdr:sp fLocksText="0">
      <xdr:nvSpPr>
        <xdr:cNvPr id="199" name="Text Box 58"/>
        <xdr:cNvSpPr txBox="1">
          <a:spLocks noChangeArrowheads="1"/>
        </xdr:cNvSpPr>
      </xdr:nvSpPr>
      <xdr:spPr>
        <a:xfrm>
          <a:off x="1495425" y="15449550"/>
          <a:ext cx="1905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71550"/>
    <xdr:sp fLocksText="0">
      <xdr:nvSpPr>
        <xdr:cNvPr id="200" name="Text Box 59"/>
        <xdr:cNvSpPr txBox="1">
          <a:spLocks noChangeArrowheads="1"/>
        </xdr:cNvSpPr>
      </xdr:nvSpPr>
      <xdr:spPr>
        <a:xfrm>
          <a:off x="1495425" y="15449550"/>
          <a:ext cx="1905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71550"/>
    <xdr:sp fLocksText="0">
      <xdr:nvSpPr>
        <xdr:cNvPr id="201" name="Text Box 550"/>
        <xdr:cNvSpPr txBox="1">
          <a:spLocks noChangeArrowheads="1"/>
        </xdr:cNvSpPr>
      </xdr:nvSpPr>
      <xdr:spPr>
        <a:xfrm>
          <a:off x="1495425" y="15449550"/>
          <a:ext cx="1905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71550"/>
    <xdr:sp fLocksText="0">
      <xdr:nvSpPr>
        <xdr:cNvPr id="202" name="Text Box 551"/>
        <xdr:cNvSpPr txBox="1">
          <a:spLocks noChangeArrowheads="1"/>
        </xdr:cNvSpPr>
      </xdr:nvSpPr>
      <xdr:spPr>
        <a:xfrm>
          <a:off x="1495425" y="15449550"/>
          <a:ext cx="1905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71550"/>
    <xdr:sp fLocksText="0">
      <xdr:nvSpPr>
        <xdr:cNvPr id="203" name="Text Box 552"/>
        <xdr:cNvSpPr txBox="1">
          <a:spLocks noChangeArrowheads="1"/>
        </xdr:cNvSpPr>
      </xdr:nvSpPr>
      <xdr:spPr>
        <a:xfrm>
          <a:off x="1495425" y="15449550"/>
          <a:ext cx="1905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71550"/>
    <xdr:sp fLocksText="0">
      <xdr:nvSpPr>
        <xdr:cNvPr id="204" name="Text Box 553"/>
        <xdr:cNvSpPr txBox="1">
          <a:spLocks noChangeArrowheads="1"/>
        </xdr:cNvSpPr>
      </xdr:nvSpPr>
      <xdr:spPr>
        <a:xfrm>
          <a:off x="1495425" y="15449550"/>
          <a:ext cx="1905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71550"/>
    <xdr:sp fLocksText="0">
      <xdr:nvSpPr>
        <xdr:cNvPr id="205" name="Text Box 554"/>
        <xdr:cNvSpPr txBox="1">
          <a:spLocks noChangeArrowheads="1"/>
        </xdr:cNvSpPr>
      </xdr:nvSpPr>
      <xdr:spPr>
        <a:xfrm>
          <a:off x="1495425" y="15449550"/>
          <a:ext cx="1905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71550"/>
    <xdr:sp fLocksText="0">
      <xdr:nvSpPr>
        <xdr:cNvPr id="206" name="Text Box 555"/>
        <xdr:cNvSpPr txBox="1">
          <a:spLocks noChangeArrowheads="1"/>
        </xdr:cNvSpPr>
      </xdr:nvSpPr>
      <xdr:spPr>
        <a:xfrm>
          <a:off x="1495425" y="15449550"/>
          <a:ext cx="1905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207" name="Text Box 51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208" name="Text Box 52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209" name="Text Box 53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210" name="Text Box 54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53</xdr:row>
      <xdr:rowOff>0</xdr:rowOff>
    </xdr:from>
    <xdr:ext cx="142875" cy="3124200"/>
    <xdr:sp fLocksText="0">
      <xdr:nvSpPr>
        <xdr:cNvPr id="211" name="Text Box 55"/>
        <xdr:cNvSpPr txBox="1">
          <a:spLocks noChangeArrowheads="1"/>
        </xdr:cNvSpPr>
      </xdr:nvSpPr>
      <xdr:spPr>
        <a:xfrm>
          <a:off x="1571625" y="15449550"/>
          <a:ext cx="142875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212" name="Text Box 56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213" name="Text Box 57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214" name="Text Box 58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215" name="Text Box 59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216" name="Text Box 10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217" name="Text Box 60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218" name="Text Box 51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219" name="Text Box 52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220" name="Text Box 53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221" name="Text Box 10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222" name="Text Box 51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223" name="Text Box 52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224" name="Text Box 53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225" name="Text Box 54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53</xdr:row>
      <xdr:rowOff>0</xdr:rowOff>
    </xdr:from>
    <xdr:ext cx="133350" cy="1714500"/>
    <xdr:sp fLocksText="0">
      <xdr:nvSpPr>
        <xdr:cNvPr id="226" name="Text Box 55"/>
        <xdr:cNvSpPr txBox="1">
          <a:spLocks noChangeArrowheads="1"/>
        </xdr:cNvSpPr>
      </xdr:nvSpPr>
      <xdr:spPr>
        <a:xfrm>
          <a:off x="1571625" y="15449550"/>
          <a:ext cx="1333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227" name="Text Box 56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228" name="Text Box 57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229" name="Text Box 58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230" name="Text Box 59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231" name="Text Box 10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232" name="Text Box 60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233" name="Text Box 51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234" name="Text Box 52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235" name="Text Box 53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236" name="Text Box 10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237" name="Text Box 51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238" name="Text Box 52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239" name="Text Box 53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240" name="Text Box 54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53</xdr:row>
      <xdr:rowOff>0</xdr:rowOff>
    </xdr:from>
    <xdr:ext cx="142875" cy="3124200"/>
    <xdr:sp fLocksText="0">
      <xdr:nvSpPr>
        <xdr:cNvPr id="241" name="Text Box 55"/>
        <xdr:cNvSpPr txBox="1">
          <a:spLocks noChangeArrowheads="1"/>
        </xdr:cNvSpPr>
      </xdr:nvSpPr>
      <xdr:spPr>
        <a:xfrm>
          <a:off x="1571625" y="15449550"/>
          <a:ext cx="142875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242" name="Text Box 56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243" name="Text Box 57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244" name="Text Box 58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245" name="Text Box 59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246" name="Text Box 10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247" name="Text Box 60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248" name="Text Box 51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249" name="Text Box 52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250" name="Text Box 53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251" name="Text Box 10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252" name="Text Box 51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253" name="Text Box 52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254" name="Text Box 53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255" name="Text Box 54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53</xdr:row>
      <xdr:rowOff>0</xdr:rowOff>
    </xdr:from>
    <xdr:ext cx="133350" cy="1714500"/>
    <xdr:sp fLocksText="0">
      <xdr:nvSpPr>
        <xdr:cNvPr id="256" name="Text Box 55"/>
        <xdr:cNvSpPr txBox="1">
          <a:spLocks noChangeArrowheads="1"/>
        </xdr:cNvSpPr>
      </xdr:nvSpPr>
      <xdr:spPr>
        <a:xfrm>
          <a:off x="1571625" y="15449550"/>
          <a:ext cx="1333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257" name="Text Box 56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258" name="Text Box 57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259" name="Text Box 58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260" name="Text Box 59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261" name="Text Box 10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262" name="Text Box 60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263" name="Text Box 51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264" name="Text Box 52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265" name="Text Box 53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266" name="Text Box 10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714500"/>
    <xdr:sp fLocksText="0">
      <xdr:nvSpPr>
        <xdr:cNvPr id="267" name="Text Box 51"/>
        <xdr:cNvSpPr txBox="1">
          <a:spLocks noChangeArrowheads="1"/>
        </xdr:cNvSpPr>
      </xdr:nvSpPr>
      <xdr:spPr>
        <a:xfrm>
          <a:off x="1495425" y="154495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714500"/>
    <xdr:sp fLocksText="0">
      <xdr:nvSpPr>
        <xdr:cNvPr id="268" name="Text Box 52"/>
        <xdr:cNvSpPr txBox="1">
          <a:spLocks noChangeArrowheads="1"/>
        </xdr:cNvSpPr>
      </xdr:nvSpPr>
      <xdr:spPr>
        <a:xfrm>
          <a:off x="1495425" y="154495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714500"/>
    <xdr:sp fLocksText="0">
      <xdr:nvSpPr>
        <xdr:cNvPr id="269" name="Text Box 53"/>
        <xdr:cNvSpPr txBox="1">
          <a:spLocks noChangeArrowheads="1"/>
        </xdr:cNvSpPr>
      </xdr:nvSpPr>
      <xdr:spPr>
        <a:xfrm>
          <a:off x="1495425" y="154495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714500"/>
    <xdr:sp fLocksText="0">
      <xdr:nvSpPr>
        <xdr:cNvPr id="270" name="Text Box 54"/>
        <xdr:cNvSpPr txBox="1">
          <a:spLocks noChangeArrowheads="1"/>
        </xdr:cNvSpPr>
      </xdr:nvSpPr>
      <xdr:spPr>
        <a:xfrm>
          <a:off x="1495425" y="154495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53</xdr:row>
      <xdr:rowOff>0</xdr:rowOff>
    </xdr:from>
    <xdr:ext cx="142875" cy="1714500"/>
    <xdr:sp fLocksText="0">
      <xdr:nvSpPr>
        <xdr:cNvPr id="271" name="Text Box 55"/>
        <xdr:cNvSpPr txBox="1">
          <a:spLocks noChangeArrowheads="1"/>
        </xdr:cNvSpPr>
      </xdr:nvSpPr>
      <xdr:spPr>
        <a:xfrm>
          <a:off x="1571625" y="15449550"/>
          <a:ext cx="142875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714500"/>
    <xdr:sp fLocksText="0">
      <xdr:nvSpPr>
        <xdr:cNvPr id="272" name="Text Box 56"/>
        <xdr:cNvSpPr txBox="1">
          <a:spLocks noChangeArrowheads="1"/>
        </xdr:cNvSpPr>
      </xdr:nvSpPr>
      <xdr:spPr>
        <a:xfrm>
          <a:off x="1495425" y="154495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714500"/>
    <xdr:sp fLocksText="0">
      <xdr:nvSpPr>
        <xdr:cNvPr id="273" name="Text Box 57"/>
        <xdr:cNvSpPr txBox="1">
          <a:spLocks noChangeArrowheads="1"/>
        </xdr:cNvSpPr>
      </xdr:nvSpPr>
      <xdr:spPr>
        <a:xfrm>
          <a:off x="1495425" y="154495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714500"/>
    <xdr:sp fLocksText="0">
      <xdr:nvSpPr>
        <xdr:cNvPr id="274" name="Text Box 58"/>
        <xdr:cNvSpPr txBox="1">
          <a:spLocks noChangeArrowheads="1"/>
        </xdr:cNvSpPr>
      </xdr:nvSpPr>
      <xdr:spPr>
        <a:xfrm>
          <a:off x="1495425" y="154495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714500"/>
    <xdr:sp fLocksText="0">
      <xdr:nvSpPr>
        <xdr:cNvPr id="275" name="Text Box 59"/>
        <xdr:cNvSpPr txBox="1">
          <a:spLocks noChangeArrowheads="1"/>
        </xdr:cNvSpPr>
      </xdr:nvSpPr>
      <xdr:spPr>
        <a:xfrm>
          <a:off x="1495425" y="154495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714500"/>
    <xdr:sp fLocksText="0">
      <xdr:nvSpPr>
        <xdr:cNvPr id="276" name="Text Box 10"/>
        <xdr:cNvSpPr txBox="1">
          <a:spLocks noChangeArrowheads="1"/>
        </xdr:cNvSpPr>
      </xdr:nvSpPr>
      <xdr:spPr>
        <a:xfrm>
          <a:off x="1495425" y="154495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714500"/>
    <xdr:sp fLocksText="0">
      <xdr:nvSpPr>
        <xdr:cNvPr id="277" name="Text Box 60"/>
        <xdr:cNvSpPr txBox="1">
          <a:spLocks noChangeArrowheads="1"/>
        </xdr:cNvSpPr>
      </xdr:nvSpPr>
      <xdr:spPr>
        <a:xfrm>
          <a:off x="1495425" y="154495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714500"/>
    <xdr:sp fLocksText="0">
      <xdr:nvSpPr>
        <xdr:cNvPr id="278" name="Text Box 51"/>
        <xdr:cNvSpPr txBox="1">
          <a:spLocks noChangeArrowheads="1"/>
        </xdr:cNvSpPr>
      </xdr:nvSpPr>
      <xdr:spPr>
        <a:xfrm>
          <a:off x="1495425" y="154495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714500"/>
    <xdr:sp fLocksText="0">
      <xdr:nvSpPr>
        <xdr:cNvPr id="279" name="Text Box 52"/>
        <xdr:cNvSpPr txBox="1">
          <a:spLocks noChangeArrowheads="1"/>
        </xdr:cNvSpPr>
      </xdr:nvSpPr>
      <xdr:spPr>
        <a:xfrm>
          <a:off x="1495425" y="154495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714500"/>
    <xdr:sp fLocksText="0">
      <xdr:nvSpPr>
        <xdr:cNvPr id="280" name="Text Box 53"/>
        <xdr:cNvSpPr txBox="1">
          <a:spLocks noChangeArrowheads="1"/>
        </xdr:cNvSpPr>
      </xdr:nvSpPr>
      <xdr:spPr>
        <a:xfrm>
          <a:off x="1495425" y="154495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714500"/>
    <xdr:sp fLocksText="0">
      <xdr:nvSpPr>
        <xdr:cNvPr id="281" name="Text Box 10"/>
        <xdr:cNvSpPr txBox="1">
          <a:spLocks noChangeArrowheads="1"/>
        </xdr:cNvSpPr>
      </xdr:nvSpPr>
      <xdr:spPr>
        <a:xfrm>
          <a:off x="1495425" y="154495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47750"/>
    <xdr:sp fLocksText="0">
      <xdr:nvSpPr>
        <xdr:cNvPr id="282" name="Text Box 51"/>
        <xdr:cNvSpPr txBox="1">
          <a:spLocks noChangeArrowheads="1"/>
        </xdr:cNvSpPr>
      </xdr:nvSpPr>
      <xdr:spPr>
        <a:xfrm>
          <a:off x="1495425" y="15449550"/>
          <a:ext cx="1714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47750"/>
    <xdr:sp fLocksText="0">
      <xdr:nvSpPr>
        <xdr:cNvPr id="283" name="Text Box 52"/>
        <xdr:cNvSpPr txBox="1">
          <a:spLocks noChangeArrowheads="1"/>
        </xdr:cNvSpPr>
      </xdr:nvSpPr>
      <xdr:spPr>
        <a:xfrm>
          <a:off x="1495425" y="15449550"/>
          <a:ext cx="1714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47750"/>
    <xdr:sp fLocksText="0">
      <xdr:nvSpPr>
        <xdr:cNvPr id="284" name="Text Box 53"/>
        <xdr:cNvSpPr txBox="1">
          <a:spLocks noChangeArrowheads="1"/>
        </xdr:cNvSpPr>
      </xdr:nvSpPr>
      <xdr:spPr>
        <a:xfrm>
          <a:off x="1495425" y="15449550"/>
          <a:ext cx="1714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47750"/>
    <xdr:sp fLocksText="0">
      <xdr:nvSpPr>
        <xdr:cNvPr id="285" name="Text Box 54"/>
        <xdr:cNvSpPr txBox="1">
          <a:spLocks noChangeArrowheads="1"/>
        </xdr:cNvSpPr>
      </xdr:nvSpPr>
      <xdr:spPr>
        <a:xfrm>
          <a:off x="1495425" y="15449550"/>
          <a:ext cx="1714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53</xdr:row>
      <xdr:rowOff>0</xdr:rowOff>
    </xdr:from>
    <xdr:ext cx="133350" cy="1047750"/>
    <xdr:sp fLocksText="0">
      <xdr:nvSpPr>
        <xdr:cNvPr id="286" name="Text Box 55"/>
        <xdr:cNvSpPr txBox="1">
          <a:spLocks noChangeArrowheads="1"/>
        </xdr:cNvSpPr>
      </xdr:nvSpPr>
      <xdr:spPr>
        <a:xfrm>
          <a:off x="1571625" y="15449550"/>
          <a:ext cx="1333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47750"/>
    <xdr:sp fLocksText="0">
      <xdr:nvSpPr>
        <xdr:cNvPr id="287" name="Text Box 56"/>
        <xdr:cNvSpPr txBox="1">
          <a:spLocks noChangeArrowheads="1"/>
        </xdr:cNvSpPr>
      </xdr:nvSpPr>
      <xdr:spPr>
        <a:xfrm>
          <a:off x="1495425" y="15449550"/>
          <a:ext cx="1714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47750"/>
    <xdr:sp fLocksText="0">
      <xdr:nvSpPr>
        <xdr:cNvPr id="288" name="Text Box 57"/>
        <xdr:cNvSpPr txBox="1">
          <a:spLocks noChangeArrowheads="1"/>
        </xdr:cNvSpPr>
      </xdr:nvSpPr>
      <xdr:spPr>
        <a:xfrm>
          <a:off x="1495425" y="15449550"/>
          <a:ext cx="1714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47750"/>
    <xdr:sp fLocksText="0">
      <xdr:nvSpPr>
        <xdr:cNvPr id="289" name="Text Box 58"/>
        <xdr:cNvSpPr txBox="1">
          <a:spLocks noChangeArrowheads="1"/>
        </xdr:cNvSpPr>
      </xdr:nvSpPr>
      <xdr:spPr>
        <a:xfrm>
          <a:off x="1495425" y="15449550"/>
          <a:ext cx="1714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47750"/>
    <xdr:sp fLocksText="0">
      <xdr:nvSpPr>
        <xdr:cNvPr id="290" name="Text Box 59"/>
        <xdr:cNvSpPr txBox="1">
          <a:spLocks noChangeArrowheads="1"/>
        </xdr:cNvSpPr>
      </xdr:nvSpPr>
      <xdr:spPr>
        <a:xfrm>
          <a:off x="1495425" y="15449550"/>
          <a:ext cx="1714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47750"/>
    <xdr:sp fLocksText="0">
      <xdr:nvSpPr>
        <xdr:cNvPr id="291" name="Text Box 10"/>
        <xdr:cNvSpPr txBox="1">
          <a:spLocks noChangeArrowheads="1"/>
        </xdr:cNvSpPr>
      </xdr:nvSpPr>
      <xdr:spPr>
        <a:xfrm>
          <a:off x="1495425" y="15449550"/>
          <a:ext cx="1714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47750"/>
    <xdr:sp fLocksText="0">
      <xdr:nvSpPr>
        <xdr:cNvPr id="292" name="Text Box 60"/>
        <xdr:cNvSpPr txBox="1">
          <a:spLocks noChangeArrowheads="1"/>
        </xdr:cNvSpPr>
      </xdr:nvSpPr>
      <xdr:spPr>
        <a:xfrm>
          <a:off x="1495425" y="15449550"/>
          <a:ext cx="1714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47750"/>
    <xdr:sp fLocksText="0">
      <xdr:nvSpPr>
        <xdr:cNvPr id="293" name="Text Box 51"/>
        <xdr:cNvSpPr txBox="1">
          <a:spLocks noChangeArrowheads="1"/>
        </xdr:cNvSpPr>
      </xdr:nvSpPr>
      <xdr:spPr>
        <a:xfrm>
          <a:off x="1495425" y="15449550"/>
          <a:ext cx="1714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47750"/>
    <xdr:sp fLocksText="0">
      <xdr:nvSpPr>
        <xdr:cNvPr id="294" name="Text Box 52"/>
        <xdr:cNvSpPr txBox="1">
          <a:spLocks noChangeArrowheads="1"/>
        </xdr:cNvSpPr>
      </xdr:nvSpPr>
      <xdr:spPr>
        <a:xfrm>
          <a:off x="1495425" y="15449550"/>
          <a:ext cx="1714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47750"/>
    <xdr:sp fLocksText="0">
      <xdr:nvSpPr>
        <xdr:cNvPr id="295" name="Text Box 53"/>
        <xdr:cNvSpPr txBox="1">
          <a:spLocks noChangeArrowheads="1"/>
        </xdr:cNvSpPr>
      </xdr:nvSpPr>
      <xdr:spPr>
        <a:xfrm>
          <a:off x="1495425" y="15449550"/>
          <a:ext cx="1714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47750"/>
    <xdr:sp fLocksText="0">
      <xdr:nvSpPr>
        <xdr:cNvPr id="296" name="Text Box 10"/>
        <xdr:cNvSpPr txBox="1">
          <a:spLocks noChangeArrowheads="1"/>
        </xdr:cNvSpPr>
      </xdr:nvSpPr>
      <xdr:spPr>
        <a:xfrm>
          <a:off x="1495425" y="15449550"/>
          <a:ext cx="1714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71550"/>
    <xdr:sp fLocksText="0">
      <xdr:nvSpPr>
        <xdr:cNvPr id="297" name="Text Box 51"/>
        <xdr:cNvSpPr txBox="1">
          <a:spLocks noChangeArrowheads="1"/>
        </xdr:cNvSpPr>
      </xdr:nvSpPr>
      <xdr:spPr>
        <a:xfrm>
          <a:off x="1495425" y="15449550"/>
          <a:ext cx="1905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71550"/>
    <xdr:sp fLocksText="0">
      <xdr:nvSpPr>
        <xdr:cNvPr id="298" name="Text Box 52"/>
        <xdr:cNvSpPr txBox="1">
          <a:spLocks noChangeArrowheads="1"/>
        </xdr:cNvSpPr>
      </xdr:nvSpPr>
      <xdr:spPr>
        <a:xfrm>
          <a:off x="1495425" y="15449550"/>
          <a:ext cx="1905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71550"/>
    <xdr:sp fLocksText="0">
      <xdr:nvSpPr>
        <xdr:cNvPr id="299" name="Text Box 53"/>
        <xdr:cNvSpPr txBox="1">
          <a:spLocks noChangeArrowheads="1"/>
        </xdr:cNvSpPr>
      </xdr:nvSpPr>
      <xdr:spPr>
        <a:xfrm>
          <a:off x="1495425" y="15449550"/>
          <a:ext cx="1905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71550"/>
    <xdr:sp fLocksText="0">
      <xdr:nvSpPr>
        <xdr:cNvPr id="300" name="Text Box 54"/>
        <xdr:cNvSpPr txBox="1">
          <a:spLocks noChangeArrowheads="1"/>
        </xdr:cNvSpPr>
      </xdr:nvSpPr>
      <xdr:spPr>
        <a:xfrm>
          <a:off x="1495425" y="15449550"/>
          <a:ext cx="1905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53</xdr:row>
      <xdr:rowOff>0</xdr:rowOff>
    </xdr:from>
    <xdr:ext cx="142875" cy="971550"/>
    <xdr:sp fLocksText="0">
      <xdr:nvSpPr>
        <xdr:cNvPr id="301" name="Text Box 55"/>
        <xdr:cNvSpPr txBox="1">
          <a:spLocks noChangeArrowheads="1"/>
        </xdr:cNvSpPr>
      </xdr:nvSpPr>
      <xdr:spPr>
        <a:xfrm>
          <a:off x="1571625" y="15449550"/>
          <a:ext cx="1428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71550"/>
    <xdr:sp fLocksText="0">
      <xdr:nvSpPr>
        <xdr:cNvPr id="302" name="Text Box 56"/>
        <xdr:cNvSpPr txBox="1">
          <a:spLocks noChangeArrowheads="1"/>
        </xdr:cNvSpPr>
      </xdr:nvSpPr>
      <xdr:spPr>
        <a:xfrm>
          <a:off x="1495425" y="15449550"/>
          <a:ext cx="1905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71550"/>
    <xdr:sp fLocksText="0">
      <xdr:nvSpPr>
        <xdr:cNvPr id="303" name="Text Box 57"/>
        <xdr:cNvSpPr txBox="1">
          <a:spLocks noChangeArrowheads="1"/>
        </xdr:cNvSpPr>
      </xdr:nvSpPr>
      <xdr:spPr>
        <a:xfrm>
          <a:off x="1495425" y="15449550"/>
          <a:ext cx="1905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71550"/>
    <xdr:sp fLocksText="0">
      <xdr:nvSpPr>
        <xdr:cNvPr id="304" name="Text Box 58"/>
        <xdr:cNvSpPr txBox="1">
          <a:spLocks noChangeArrowheads="1"/>
        </xdr:cNvSpPr>
      </xdr:nvSpPr>
      <xdr:spPr>
        <a:xfrm>
          <a:off x="1495425" y="15449550"/>
          <a:ext cx="1905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71550"/>
    <xdr:sp fLocksText="0">
      <xdr:nvSpPr>
        <xdr:cNvPr id="305" name="Text Box 59"/>
        <xdr:cNvSpPr txBox="1">
          <a:spLocks noChangeArrowheads="1"/>
        </xdr:cNvSpPr>
      </xdr:nvSpPr>
      <xdr:spPr>
        <a:xfrm>
          <a:off x="1495425" y="15449550"/>
          <a:ext cx="1905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71550"/>
    <xdr:sp fLocksText="0">
      <xdr:nvSpPr>
        <xdr:cNvPr id="306" name="Text Box 550"/>
        <xdr:cNvSpPr txBox="1">
          <a:spLocks noChangeArrowheads="1"/>
        </xdr:cNvSpPr>
      </xdr:nvSpPr>
      <xdr:spPr>
        <a:xfrm>
          <a:off x="1495425" y="15449550"/>
          <a:ext cx="1905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71550"/>
    <xdr:sp fLocksText="0">
      <xdr:nvSpPr>
        <xdr:cNvPr id="307" name="Text Box 551"/>
        <xdr:cNvSpPr txBox="1">
          <a:spLocks noChangeArrowheads="1"/>
        </xdr:cNvSpPr>
      </xdr:nvSpPr>
      <xdr:spPr>
        <a:xfrm>
          <a:off x="1495425" y="15449550"/>
          <a:ext cx="1905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71550"/>
    <xdr:sp fLocksText="0">
      <xdr:nvSpPr>
        <xdr:cNvPr id="308" name="Text Box 552"/>
        <xdr:cNvSpPr txBox="1">
          <a:spLocks noChangeArrowheads="1"/>
        </xdr:cNvSpPr>
      </xdr:nvSpPr>
      <xdr:spPr>
        <a:xfrm>
          <a:off x="1495425" y="15449550"/>
          <a:ext cx="1905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71550"/>
    <xdr:sp fLocksText="0">
      <xdr:nvSpPr>
        <xdr:cNvPr id="309" name="Text Box 553"/>
        <xdr:cNvSpPr txBox="1">
          <a:spLocks noChangeArrowheads="1"/>
        </xdr:cNvSpPr>
      </xdr:nvSpPr>
      <xdr:spPr>
        <a:xfrm>
          <a:off x="1495425" y="15449550"/>
          <a:ext cx="1905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71550"/>
    <xdr:sp fLocksText="0">
      <xdr:nvSpPr>
        <xdr:cNvPr id="310" name="Text Box 554"/>
        <xdr:cNvSpPr txBox="1">
          <a:spLocks noChangeArrowheads="1"/>
        </xdr:cNvSpPr>
      </xdr:nvSpPr>
      <xdr:spPr>
        <a:xfrm>
          <a:off x="1495425" y="15449550"/>
          <a:ext cx="1905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71550"/>
    <xdr:sp fLocksText="0">
      <xdr:nvSpPr>
        <xdr:cNvPr id="311" name="Text Box 555"/>
        <xdr:cNvSpPr txBox="1">
          <a:spLocks noChangeArrowheads="1"/>
        </xdr:cNvSpPr>
      </xdr:nvSpPr>
      <xdr:spPr>
        <a:xfrm>
          <a:off x="1495425" y="15449550"/>
          <a:ext cx="1905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312" name="Text Box 51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313" name="Text Box 52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314" name="Text Box 53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315" name="Text Box 54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53</xdr:row>
      <xdr:rowOff>0</xdr:rowOff>
    </xdr:from>
    <xdr:ext cx="142875" cy="3124200"/>
    <xdr:sp fLocksText="0">
      <xdr:nvSpPr>
        <xdr:cNvPr id="316" name="Text Box 55"/>
        <xdr:cNvSpPr txBox="1">
          <a:spLocks noChangeArrowheads="1"/>
        </xdr:cNvSpPr>
      </xdr:nvSpPr>
      <xdr:spPr>
        <a:xfrm>
          <a:off x="1571625" y="15449550"/>
          <a:ext cx="142875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317" name="Text Box 56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318" name="Text Box 57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319" name="Text Box 58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320" name="Text Box 59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321" name="Text Box 10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322" name="Text Box 60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323" name="Text Box 51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324" name="Text Box 52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325" name="Text Box 53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326" name="Text Box 10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327" name="Text Box 51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328" name="Text Box 52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329" name="Text Box 53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330" name="Text Box 54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53</xdr:row>
      <xdr:rowOff>0</xdr:rowOff>
    </xdr:from>
    <xdr:ext cx="133350" cy="1714500"/>
    <xdr:sp fLocksText="0">
      <xdr:nvSpPr>
        <xdr:cNvPr id="331" name="Text Box 55"/>
        <xdr:cNvSpPr txBox="1">
          <a:spLocks noChangeArrowheads="1"/>
        </xdr:cNvSpPr>
      </xdr:nvSpPr>
      <xdr:spPr>
        <a:xfrm>
          <a:off x="1571625" y="15449550"/>
          <a:ext cx="1333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332" name="Text Box 56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333" name="Text Box 57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334" name="Text Box 58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335" name="Text Box 59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336" name="Text Box 10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337" name="Text Box 60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338" name="Text Box 51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339" name="Text Box 52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340" name="Text Box 53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341" name="Text Box 10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342" name="Text Box 51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343" name="Text Box 52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344" name="Text Box 53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345" name="Text Box 54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53</xdr:row>
      <xdr:rowOff>0</xdr:rowOff>
    </xdr:from>
    <xdr:ext cx="142875" cy="3124200"/>
    <xdr:sp fLocksText="0">
      <xdr:nvSpPr>
        <xdr:cNvPr id="346" name="Text Box 55"/>
        <xdr:cNvSpPr txBox="1">
          <a:spLocks noChangeArrowheads="1"/>
        </xdr:cNvSpPr>
      </xdr:nvSpPr>
      <xdr:spPr>
        <a:xfrm>
          <a:off x="1571625" y="15449550"/>
          <a:ext cx="142875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347" name="Text Box 56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348" name="Text Box 57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349" name="Text Box 58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350" name="Text Box 59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351" name="Text Box 10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352" name="Text Box 60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353" name="Text Box 51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354" name="Text Box 52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355" name="Text Box 53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356" name="Text Box 10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357" name="Text Box 51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358" name="Text Box 52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359" name="Text Box 53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360" name="Text Box 54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53</xdr:row>
      <xdr:rowOff>0</xdr:rowOff>
    </xdr:from>
    <xdr:ext cx="133350" cy="1714500"/>
    <xdr:sp fLocksText="0">
      <xdr:nvSpPr>
        <xdr:cNvPr id="361" name="Text Box 55"/>
        <xdr:cNvSpPr txBox="1">
          <a:spLocks noChangeArrowheads="1"/>
        </xdr:cNvSpPr>
      </xdr:nvSpPr>
      <xdr:spPr>
        <a:xfrm>
          <a:off x="1571625" y="15449550"/>
          <a:ext cx="1333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362" name="Text Box 56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363" name="Text Box 57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364" name="Text Box 58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365" name="Text Box 59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366" name="Text Box 10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367" name="Text Box 60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368" name="Text Box 51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369" name="Text Box 52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370" name="Text Box 53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371" name="Text Box 10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714500"/>
    <xdr:sp fLocksText="0">
      <xdr:nvSpPr>
        <xdr:cNvPr id="372" name="Text Box 51"/>
        <xdr:cNvSpPr txBox="1">
          <a:spLocks noChangeArrowheads="1"/>
        </xdr:cNvSpPr>
      </xdr:nvSpPr>
      <xdr:spPr>
        <a:xfrm>
          <a:off x="1495425" y="154495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714500"/>
    <xdr:sp fLocksText="0">
      <xdr:nvSpPr>
        <xdr:cNvPr id="373" name="Text Box 52"/>
        <xdr:cNvSpPr txBox="1">
          <a:spLocks noChangeArrowheads="1"/>
        </xdr:cNvSpPr>
      </xdr:nvSpPr>
      <xdr:spPr>
        <a:xfrm>
          <a:off x="1495425" y="154495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714500"/>
    <xdr:sp fLocksText="0">
      <xdr:nvSpPr>
        <xdr:cNvPr id="374" name="Text Box 53"/>
        <xdr:cNvSpPr txBox="1">
          <a:spLocks noChangeArrowheads="1"/>
        </xdr:cNvSpPr>
      </xdr:nvSpPr>
      <xdr:spPr>
        <a:xfrm>
          <a:off x="1495425" y="154495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714500"/>
    <xdr:sp fLocksText="0">
      <xdr:nvSpPr>
        <xdr:cNvPr id="375" name="Text Box 54"/>
        <xdr:cNvSpPr txBox="1">
          <a:spLocks noChangeArrowheads="1"/>
        </xdr:cNvSpPr>
      </xdr:nvSpPr>
      <xdr:spPr>
        <a:xfrm>
          <a:off x="1495425" y="154495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53</xdr:row>
      <xdr:rowOff>0</xdr:rowOff>
    </xdr:from>
    <xdr:ext cx="142875" cy="1714500"/>
    <xdr:sp fLocksText="0">
      <xdr:nvSpPr>
        <xdr:cNvPr id="376" name="Text Box 55"/>
        <xdr:cNvSpPr txBox="1">
          <a:spLocks noChangeArrowheads="1"/>
        </xdr:cNvSpPr>
      </xdr:nvSpPr>
      <xdr:spPr>
        <a:xfrm>
          <a:off x="1571625" y="15449550"/>
          <a:ext cx="142875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714500"/>
    <xdr:sp fLocksText="0">
      <xdr:nvSpPr>
        <xdr:cNvPr id="377" name="Text Box 56"/>
        <xdr:cNvSpPr txBox="1">
          <a:spLocks noChangeArrowheads="1"/>
        </xdr:cNvSpPr>
      </xdr:nvSpPr>
      <xdr:spPr>
        <a:xfrm>
          <a:off x="1495425" y="154495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714500"/>
    <xdr:sp fLocksText="0">
      <xdr:nvSpPr>
        <xdr:cNvPr id="378" name="Text Box 57"/>
        <xdr:cNvSpPr txBox="1">
          <a:spLocks noChangeArrowheads="1"/>
        </xdr:cNvSpPr>
      </xdr:nvSpPr>
      <xdr:spPr>
        <a:xfrm>
          <a:off x="1495425" y="154495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714500"/>
    <xdr:sp fLocksText="0">
      <xdr:nvSpPr>
        <xdr:cNvPr id="379" name="Text Box 58"/>
        <xdr:cNvSpPr txBox="1">
          <a:spLocks noChangeArrowheads="1"/>
        </xdr:cNvSpPr>
      </xdr:nvSpPr>
      <xdr:spPr>
        <a:xfrm>
          <a:off x="1495425" y="154495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714500"/>
    <xdr:sp fLocksText="0">
      <xdr:nvSpPr>
        <xdr:cNvPr id="380" name="Text Box 59"/>
        <xdr:cNvSpPr txBox="1">
          <a:spLocks noChangeArrowheads="1"/>
        </xdr:cNvSpPr>
      </xdr:nvSpPr>
      <xdr:spPr>
        <a:xfrm>
          <a:off x="1495425" y="154495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714500"/>
    <xdr:sp fLocksText="0">
      <xdr:nvSpPr>
        <xdr:cNvPr id="381" name="Text Box 10"/>
        <xdr:cNvSpPr txBox="1">
          <a:spLocks noChangeArrowheads="1"/>
        </xdr:cNvSpPr>
      </xdr:nvSpPr>
      <xdr:spPr>
        <a:xfrm>
          <a:off x="1495425" y="154495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714500"/>
    <xdr:sp fLocksText="0">
      <xdr:nvSpPr>
        <xdr:cNvPr id="382" name="Text Box 60"/>
        <xdr:cNvSpPr txBox="1">
          <a:spLocks noChangeArrowheads="1"/>
        </xdr:cNvSpPr>
      </xdr:nvSpPr>
      <xdr:spPr>
        <a:xfrm>
          <a:off x="1495425" y="154495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714500"/>
    <xdr:sp fLocksText="0">
      <xdr:nvSpPr>
        <xdr:cNvPr id="383" name="Text Box 51"/>
        <xdr:cNvSpPr txBox="1">
          <a:spLocks noChangeArrowheads="1"/>
        </xdr:cNvSpPr>
      </xdr:nvSpPr>
      <xdr:spPr>
        <a:xfrm>
          <a:off x="1495425" y="154495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714500"/>
    <xdr:sp fLocksText="0">
      <xdr:nvSpPr>
        <xdr:cNvPr id="384" name="Text Box 52"/>
        <xdr:cNvSpPr txBox="1">
          <a:spLocks noChangeArrowheads="1"/>
        </xdr:cNvSpPr>
      </xdr:nvSpPr>
      <xdr:spPr>
        <a:xfrm>
          <a:off x="1495425" y="154495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714500"/>
    <xdr:sp fLocksText="0">
      <xdr:nvSpPr>
        <xdr:cNvPr id="385" name="Text Box 53"/>
        <xdr:cNvSpPr txBox="1">
          <a:spLocks noChangeArrowheads="1"/>
        </xdr:cNvSpPr>
      </xdr:nvSpPr>
      <xdr:spPr>
        <a:xfrm>
          <a:off x="1495425" y="154495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714500"/>
    <xdr:sp fLocksText="0">
      <xdr:nvSpPr>
        <xdr:cNvPr id="386" name="Text Box 10"/>
        <xdr:cNvSpPr txBox="1">
          <a:spLocks noChangeArrowheads="1"/>
        </xdr:cNvSpPr>
      </xdr:nvSpPr>
      <xdr:spPr>
        <a:xfrm>
          <a:off x="1495425" y="154495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47750"/>
    <xdr:sp fLocksText="0">
      <xdr:nvSpPr>
        <xdr:cNvPr id="387" name="Text Box 51"/>
        <xdr:cNvSpPr txBox="1">
          <a:spLocks noChangeArrowheads="1"/>
        </xdr:cNvSpPr>
      </xdr:nvSpPr>
      <xdr:spPr>
        <a:xfrm>
          <a:off x="1495425" y="15449550"/>
          <a:ext cx="1714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47750"/>
    <xdr:sp fLocksText="0">
      <xdr:nvSpPr>
        <xdr:cNvPr id="388" name="Text Box 52"/>
        <xdr:cNvSpPr txBox="1">
          <a:spLocks noChangeArrowheads="1"/>
        </xdr:cNvSpPr>
      </xdr:nvSpPr>
      <xdr:spPr>
        <a:xfrm>
          <a:off x="1495425" y="15449550"/>
          <a:ext cx="1714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47750"/>
    <xdr:sp fLocksText="0">
      <xdr:nvSpPr>
        <xdr:cNvPr id="389" name="Text Box 53"/>
        <xdr:cNvSpPr txBox="1">
          <a:spLocks noChangeArrowheads="1"/>
        </xdr:cNvSpPr>
      </xdr:nvSpPr>
      <xdr:spPr>
        <a:xfrm>
          <a:off x="1495425" y="15449550"/>
          <a:ext cx="1714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47750"/>
    <xdr:sp fLocksText="0">
      <xdr:nvSpPr>
        <xdr:cNvPr id="390" name="Text Box 54"/>
        <xdr:cNvSpPr txBox="1">
          <a:spLocks noChangeArrowheads="1"/>
        </xdr:cNvSpPr>
      </xdr:nvSpPr>
      <xdr:spPr>
        <a:xfrm>
          <a:off x="1495425" y="15449550"/>
          <a:ext cx="1714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53</xdr:row>
      <xdr:rowOff>0</xdr:rowOff>
    </xdr:from>
    <xdr:ext cx="133350" cy="1047750"/>
    <xdr:sp fLocksText="0">
      <xdr:nvSpPr>
        <xdr:cNvPr id="391" name="Text Box 55"/>
        <xdr:cNvSpPr txBox="1">
          <a:spLocks noChangeArrowheads="1"/>
        </xdr:cNvSpPr>
      </xdr:nvSpPr>
      <xdr:spPr>
        <a:xfrm>
          <a:off x="1571625" y="15449550"/>
          <a:ext cx="1333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47750"/>
    <xdr:sp fLocksText="0">
      <xdr:nvSpPr>
        <xdr:cNvPr id="392" name="Text Box 56"/>
        <xdr:cNvSpPr txBox="1">
          <a:spLocks noChangeArrowheads="1"/>
        </xdr:cNvSpPr>
      </xdr:nvSpPr>
      <xdr:spPr>
        <a:xfrm>
          <a:off x="1495425" y="15449550"/>
          <a:ext cx="1714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47750"/>
    <xdr:sp fLocksText="0">
      <xdr:nvSpPr>
        <xdr:cNvPr id="393" name="Text Box 57"/>
        <xdr:cNvSpPr txBox="1">
          <a:spLocks noChangeArrowheads="1"/>
        </xdr:cNvSpPr>
      </xdr:nvSpPr>
      <xdr:spPr>
        <a:xfrm>
          <a:off x="1495425" y="15449550"/>
          <a:ext cx="1714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47750"/>
    <xdr:sp fLocksText="0">
      <xdr:nvSpPr>
        <xdr:cNvPr id="394" name="Text Box 58"/>
        <xdr:cNvSpPr txBox="1">
          <a:spLocks noChangeArrowheads="1"/>
        </xdr:cNvSpPr>
      </xdr:nvSpPr>
      <xdr:spPr>
        <a:xfrm>
          <a:off x="1495425" y="15449550"/>
          <a:ext cx="1714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47750"/>
    <xdr:sp fLocksText="0">
      <xdr:nvSpPr>
        <xdr:cNvPr id="395" name="Text Box 59"/>
        <xdr:cNvSpPr txBox="1">
          <a:spLocks noChangeArrowheads="1"/>
        </xdr:cNvSpPr>
      </xdr:nvSpPr>
      <xdr:spPr>
        <a:xfrm>
          <a:off x="1495425" y="15449550"/>
          <a:ext cx="1714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47750"/>
    <xdr:sp fLocksText="0">
      <xdr:nvSpPr>
        <xdr:cNvPr id="396" name="Text Box 10"/>
        <xdr:cNvSpPr txBox="1">
          <a:spLocks noChangeArrowheads="1"/>
        </xdr:cNvSpPr>
      </xdr:nvSpPr>
      <xdr:spPr>
        <a:xfrm>
          <a:off x="1495425" y="15449550"/>
          <a:ext cx="1714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47750"/>
    <xdr:sp fLocksText="0">
      <xdr:nvSpPr>
        <xdr:cNvPr id="397" name="Text Box 60"/>
        <xdr:cNvSpPr txBox="1">
          <a:spLocks noChangeArrowheads="1"/>
        </xdr:cNvSpPr>
      </xdr:nvSpPr>
      <xdr:spPr>
        <a:xfrm>
          <a:off x="1495425" y="15449550"/>
          <a:ext cx="1714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47750"/>
    <xdr:sp fLocksText="0">
      <xdr:nvSpPr>
        <xdr:cNvPr id="398" name="Text Box 51"/>
        <xdr:cNvSpPr txBox="1">
          <a:spLocks noChangeArrowheads="1"/>
        </xdr:cNvSpPr>
      </xdr:nvSpPr>
      <xdr:spPr>
        <a:xfrm>
          <a:off x="1495425" y="15449550"/>
          <a:ext cx="1714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47750"/>
    <xdr:sp fLocksText="0">
      <xdr:nvSpPr>
        <xdr:cNvPr id="399" name="Text Box 52"/>
        <xdr:cNvSpPr txBox="1">
          <a:spLocks noChangeArrowheads="1"/>
        </xdr:cNvSpPr>
      </xdr:nvSpPr>
      <xdr:spPr>
        <a:xfrm>
          <a:off x="1495425" y="15449550"/>
          <a:ext cx="1714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47750"/>
    <xdr:sp fLocksText="0">
      <xdr:nvSpPr>
        <xdr:cNvPr id="400" name="Text Box 53"/>
        <xdr:cNvSpPr txBox="1">
          <a:spLocks noChangeArrowheads="1"/>
        </xdr:cNvSpPr>
      </xdr:nvSpPr>
      <xdr:spPr>
        <a:xfrm>
          <a:off x="1495425" y="15449550"/>
          <a:ext cx="1714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47750"/>
    <xdr:sp fLocksText="0">
      <xdr:nvSpPr>
        <xdr:cNvPr id="401" name="Text Box 10"/>
        <xdr:cNvSpPr txBox="1">
          <a:spLocks noChangeArrowheads="1"/>
        </xdr:cNvSpPr>
      </xdr:nvSpPr>
      <xdr:spPr>
        <a:xfrm>
          <a:off x="1495425" y="15449550"/>
          <a:ext cx="1714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71550"/>
    <xdr:sp fLocksText="0">
      <xdr:nvSpPr>
        <xdr:cNvPr id="402" name="Text Box 51"/>
        <xdr:cNvSpPr txBox="1">
          <a:spLocks noChangeArrowheads="1"/>
        </xdr:cNvSpPr>
      </xdr:nvSpPr>
      <xdr:spPr>
        <a:xfrm>
          <a:off x="1495425" y="15449550"/>
          <a:ext cx="1905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71550"/>
    <xdr:sp fLocksText="0">
      <xdr:nvSpPr>
        <xdr:cNvPr id="403" name="Text Box 52"/>
        <xdr:cNvSpPr txBox="1">
          <a:spLocks noChangeArrowheads="1"/>
        </xdr:cNvSpPr>
      </xdr:nvSpPr>
      <xdr:spPr>
        <a:xfrm>
          <a:off x="1495425" y="15449550"/>
          <a:ext cx="1905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71550"/>
    <xdr:sp fLocksText="0">
      <xdr:nvSpPr>
        <xdr:cNvPr id="404" name="Text Box 53"/>
        <xdr:cNvSpPr txBox="1">
          <a:spLocks noChangeArrowheads="1"/>
        </xdr:cNvSpPr>
      </xdr:nvSpPr>
      <xdr:spPr>
        <a:xfrm>
          <a:off x="1495425" y="15449550"/>
          <a:ext cx="1905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71550"/>
    <xdr:sp fLocksText="0">
      <xdr:nvSpPr>
        <xdr:cNvPr id="405" name="Text Box 54"/>
        <xdr:cNvSpPr txBox="1">
          <a:spLocks noChangeArrowheads="1"/>
        </xdr:cNvSpPr>
      </xdr:nvSpPr>
      <xdr:spPr>
        <a:xfrm>
          <a:off x="1495425" y="15449550"/>
          <a:ext cx="1905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53</xdr:row>
      <xdr:rowOff>0</xdr:rowOff>
    </xdr:from>
    <xdr:ext cx="142875" cy="971550"/>
    <xdr:sp fLocksText="0">
      <xdr:nvSpPr>
        <xdr:cNvPr id="406" name="Text Box 55"/>
        <xdr:cNvSpPr txBox="1">
          <a:spLocks noChangeArrowheads="1"/>
        </xdr:cNvSpPr>
      </xdr:nvSpPr>
      <xdr:spPr>
        <a:xfrm>
          <a:off x="1571625" y="15449550"/>
          <a:ext cx="1428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71550"/>
    <xdr:sp fLocksText="0">
      <xdr:nvSpPr>
        <xdr:cNvPr id="407" name="Text Box 56"/>
        <xdr:cNvSpPr txBox="1">
          <a:spLocks noChangeArrowheads="1"/>
        </xdr:cNvSpPr>
      </xdr:nvSpPr>
      <xdr:spPr>
        <a:xfrm>
          <a:off x="1495425" y="15449550"/>
          <a:ext cx="1905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71550"/>
    <xdr:sp fLocksText="0">
      <xdr:nvSpPr>
        <xdr:cNvPr id="408" name="Text Box 57"/>
        <xdr:cNvSpPr txBox="1">
          <a:spLocks noChangeArrowheads="1"/>
        </xdr:cNvSpPr>
      </xdr:nvSpPr>
      <xdr:spPr>
        <a:xfrm>
          <a:off x="1495425" y="15449550"/>
          <a:ext cx="1905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71550"/>
    <xdr:sp fLocksText="0">
      <xdr:nvSpPr>
        <xdr:cNvPr id="409" name="Text Box 58"/>
        <xdr:cNvSpPr txBox="1">
          <a:spLocks noChangeArrowheads="1"/>
        </xdr:cNvSpPr>
      </xdr:nvSpPr>
      <xdr:spPr>
        <a:xfrm>
          <a:off x="1495425" y="15449550"/>
          <a:ext cx="1905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71550"/>
    <xdr:sp fLocksText="0">
      <xdr:nvSpPr>
        <xdr:cNvPr id="410" name="Text Box 59"/>
        <xdr:cNvSpPr txBox="1">
          <a:spLocks noChangeArrowheads="1"/>
        </xdr:cNvSpPr>
      </xdr:nvSpPr>
      <xdr:spPr>
        <a:xfrm>
          <a:off x="1495425" y="15449550"/>
          <a:ext cx="1905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71550"/>
    <xdr:sp fLocksText="0">
      <xdr:nvSpPr>
        <xdr:cNvPr id="411" name="Text Box 550"/>
        <xdr:cNvSpPr txBox="1">
          <a:spLocks noChangeArrowheads="1"/>
        </xdr:cNvSpPr>
      </xdr:nvSpPr>
      <xdr:spPr>
        <a:xfrm>
          <a:off x="1495425" y="15449550"/>
          <a:ext cx="1905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71550"/>
    <xdr:sp fLocksText="0">
      <xdr:nvSpPr>
        <xdr:cNvPr id="412" name="Text Box 551"/>
        <xdr:cNvSpPr txBox="1">
          <a:spLocks noChangeArrowheads="1"/>
        </xdr:cNvSpPr>
      </xdr:nvSpPr>
      <xdr:spPr>
        <a:xfrm>
          <a:off x="1495425" y="15449550"/>
          <a:ext cx="1905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71550"/>
    <xdr:sp fLocksText="0">
      <xdr:nvSpPr>
        <xdr:cNvPr id="413" name="Text Box 552"/>
        <xdr:cNvSpPr txBox="1">
          <a:spLocks noChangeArrowheads="1"/>
        </xdr:cNvSpPr>
      </xdr:nvSpPr>
      <xdr:spPr>
        <a:xfrm>
          <a:off x="1495425" y="15449550"/>
          <a:ext cx="1905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71550"/>
    <xdr:sp fLocksText="0">
      <xdr:nvSpPr>
        <xdr:cNvPr id="414" name="Text Box 553"/>
        <xdr:cNvSpPr txBox="1">
          <a:spLocks noChangeArrowheads="1"/>
        </xdr:cNvSpPr>
      </xdr:nvSpPr>
      <xdr:spPr>
        <a:xfrm>
          <a:off x="1495425" y="15449550"/>
          <a:ext cx="1905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71550"/>
    <xdr:sp fLocksText="0">
      <xdr:nvSpPr>
        <xdr:cNvPr id="415" name="Text Box 554"/>
        <xdr:cNvSpPr txBox="1">
          <a:spLocks noChangeArrowheads="1"/>
        </xdr:cNvSpPr>
      </xdr:nvSpPr>
      <xdr:spPr>
        <a:xfrm>
          <a:off x="1495425" y="15449550"/>
          <a:ext cx="1905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71550"/>
    <xdr:sp fLocksText="0">
      <xdr:nvSpPr>
        <xdr:cNvPr id="416" name="Text Box 555"/>
        <xdr:cNvSpPr txBox="1">
          <a:spLocks noChangeArrowheads="1"/>
        </xdr:cNvSpPr>
      </xdr:nvSpPr>
      <xdr:spPr>
        <a:xfrm>
          <a:off x="1495425" y="15449550"/>
          <a:ext cx="1905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417" name="Text Box 51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418" name="Text Box 52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419" name="Text Box 53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420" name="Text Box 54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53</xdr:row>
      <xdr:rowOff>0</xdr:rowOff>
    </xdr:from>
    <xdr:ext cx="142875" cy="3124200"/>
    <xdr:sp fLocksText="0">
      <xdr:nvSpPr>
        <xdr:cNvPr id="421" name="Text Box 55"/>
        <xdr:cNvSpPr txBox="1">
          <a:spLocks noChangeArrowheads="1"/>
        </xdr:cNvSpPr>
      </xdr:nvSpPr>
      <xdr:spPr>
        <a:xfrm>
          <a:off x="1571625" y="15449550"/>
          <a:ext cx="142875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422" name="Text Box 56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423" name="Text Box 57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424" name="Text Box 58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425" name="Text Box 59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426" name="Text Box 10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427" name="Text Box 60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428" name="Text Box 51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429" name="Text Box 52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430" name="Text Box 53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431" name="Text Box 10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432" name="Text Box 51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433" name="Text Box 52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434" name="Text Box 53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435" name="Text Box 54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53</xdr:row>
      <xdr:rowOff>0</xdr:rowOff>
    </xdr:from>
    <xdr:ext cx="133350" cy="1714500"/>
    <xdr:sp fLocksText="0">
      <xdr:nvSpPr>
        <xdr:cNvPr id="436" name="Text Box 55"/>
        <xdr:cNvSpPr txBox="1">
          <a:spLocks noChangeArrowheads="1"/>
        </xdr:cNvSpPr>
      </xdr:nvSpPr>
      <xdr:spPr>
        <a:xfrm>
          <a:off x="1571625" y="15449550"/>
          <a:ext cx="1333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437" name="Text Box 56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438" name="Text Box 57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439" name="Text Box 58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440" name="Text Box 59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441" name="Text Box 10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442" name="Text Box 60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443" name="Text Box 51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444" name="Text Box 52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445" name="Text Box 53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446" name="Text Box 10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447" name="Text Box 51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448" name="Text Box 52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449" name="Text Box 53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450" name="Text Box 54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53</xdr:row>
      <xdr:rowOff>0</xdr:rowOff>
    </xdr:from>
    <xdr:ext cx="142875" cy="3124200"/>
    <xdr:sp fLocksText="0">
      <xdr:nvSpPr>
        <xdr:cNvPr id="451" name="Text Box 55"/>
        <xdr:cNvSpPr txBox="1">
          <a:spLocks noChangeArrowheads="1"/>
        </xdr:cNvSpPr>
      </xdr:nvSpPr>
      <xdr:spPr>
        <a:xfrm>
          <a:off x="1571625" y="15449550"/>
          <a:ext cx="142875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452" name="Text Box 56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453" name="Text Box 57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454" name="Text Box 58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455" name="Text Box 59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456" name="Text Box 10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457" name="Text Box 60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458" name="Text Box 51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459" name="Text Box 52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460" name="Text Box 53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3124200"/>
    <xdr:sp fLocksText="0">
      <xdr:nvSpPr>
        <xdr:cNvPr id="461" name="Text Box 10"/>
        <xdr:cNvSpPr txBox="1">
          <a:spLocks noChangeArrowheads="1"/>
        </xdr:cNvSpPr>
      </xdr:nvSpPr>
      <xdr:spPr>
        <a:xfrm>
          <a:off x="1495425" y="15449550"/>
          <a:ext cx="1905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462" name="Text Box 51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463" name="Text Box 52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464" name="Text Box 53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465" name="Text Box 54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53</xdr:row>
      <xdr:rowOff>0</xdr:rowOff>
    </xdr:from>
    <xdr:ext cx="133350" cy="1714500"/>
    <xdr:sp fLocksText="0">
      <xdr:nvSpPr>
        <xdr:cNvPr id="466" name="Text Box 55"/>
        <xdr:cNvSpPr txBox="1">
          <a:spLocks noChangeArrowheads="1"/>
        </xdr:cNvSpPr>
      </xdr:nvSpPr>
      <xdr:spPr>
        <a:xfrm>
          <a:off x="1571625" y="15449550"/>
          <a:ext cx="1333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467" name="Text Box 56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468" name="Text Box 57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469" name="Text Box 58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470" name="Text Box 59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471" name="Text Box 10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472" name="Text Box 60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473" name="Text Box 51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474" name="Text Box 52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475" name="Text Box 53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714500"/>
    <xdr:sp fLocksText="0">
      <xdr:nvSpPr>
        <xdr:cNvPr id="476" name="Text Box 10"/>
        <xdr:cNvSpPr txBox="1">
          <a:spLocks noChangeArrowheads="1"/>
        </xdr:cNvSpPr>
      </xdr:nvSpPr>
      <xdr:spPr>
        <a:xfrm>
          <a:off x="1495425" y="1544955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714500"/>
    <xdr:sp fLocksText="0">
      <xdr:nvSpPr>
        <xdr:cNvPr id="477" name="Text Box 51"/>
        <xdr:cNvSpPr txBox="1">
          <a:spLocks noChangeArrowheads="1"/>
        </xdr:cNvSpPr>
      </xdr:nvSpPr>
      <xdr:spPr>
        <a:xfrm>
          <a:off x="1495425" y="154495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714500"/>
    <xdr:sp fLocksText="0">
      <xdr:nvSpPr>
        <xdr:cNvPr id="478" name="Text Box 52"/>
        <xdr:cNvSpPr txBox="1">
          <a:spLocks noChangeArrowheads="1"/>
        </xdr:cNvSpPr>
      </xdr:nvSpPr>
      <xdr:spPr>
        <a:xfrm>
          <a:off x="1495425" y="154495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714500"/>
    <xdr:sp fLocksText="0">
      <xdr:nvSpPr>
        <xdr:cNvPr id="479" name="Text Box 53"/>
        <xdr:cNvSpPr txBox="1">
          <a:spLocks noChangeArrowheads="1"/>
        </xdr:cNvSpPr>
      </xdr:nvSpPr>
      <xdr:spPr>
        <a:xfrm>
          <a:off x="1495425" y="154495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714500"/>
    <xdr:sp fLocksText="0">
      <xdr:nvSpPr>
        <xdr:cNvPr id="480" name="Text Box 54"/>
        <xdr:cNvSpPr txBox="1">
          <a:spLocks noChangeArrowheads="1"/>
        </xdr:cNvSpPr>
      </xdr:nvSpPr>
      <xdr:spPr>
        <a:xfrm>
          <a:off x="1495425" y="154495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53</xdr:row>
      <xdr:rowOff>0</xdr:rowOff>
    </xdr:from>
    <xdr:ext cx="142875" cy="1714500"/>
    <xdr:sp fLocksText="0">
      <xdr:nvSpPr>
        <xdr:cNvPr id="481" name="Text Box 55"/>
        <xdr:cNvSpPr txBox="1">
          <a:spLocks noChangeArrowheads="1"/>
        </xdr:cNvSpPr>
      </xdr:nvSpPr>
      <xdr:spPr>
        <a:xfrm>
          <a:off x="1571625" y="15449550"/>
          <a:ext cx="142875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714500"/>
    <xdr:sp fLocksText="0">
      <xdr:nvSpPr>
        <xdr:cNvPr id="482" name="Text Box 56"/>
        <xdr:cNvSpPr txBox="1">
          <a:spLocks noChangeArrowheads="1"/>
        </xdr:cNvSpPr>
      </xdr:nvSpPr>
      <xdr:spPr>
        <a:xfrm>
          <a:off x="1495425" y="154495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714500"/>
    <xdr:sp fLocksText="0">
      <xdr:nvSpPr>
        <xdr:cNvPr id="483" name="Text Box 57"/>
        <xdr:cNvSpPr txBox="1">
          <a:spLocks noChangeArrowheads="1"/>
        </xdr:cNvSpPr>
      </xdr:nvSpPr>
      <xdr:spPr>
        <a:xfrm>
          <a:off x="1495425" y="154495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714500"/>
    <xdr:sp fLocksText="0">
      <xdr:nvSpPr>
        <xdr:cNvPr id="484" name="Text Box 58"/>
        <xdr:cNvSpPr txBox="1">
          <a:spLocks noChangeArrowheads="1"/>
        </xdr:cNvSpPr>
      </xdr:nvSpPr>
      <xdr:spPr>
        <a:xfrm>
          <a:off x="1495425" y="154495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714500"/>
    <xdr:sp fLocksText="0">
      <xdr:nvSpPr>
        <xdr:cNvPr id="485" name="Text Box 59"/>
        <xdr:cNvSpPr txBox="1">
          <a:spLocks noChangeArrowheads="1"/>
        </xdr:cNvSpPr>
      </xdr:nvSpPr>
      <xdr:spPr>
        <a:xfrm>
          <a:off x="1495425" y="154495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714500"/>
    <xdr:sp fLocksText="0">
      <xdr:nvSpPr>
        <xdr:cNvPr id="486" name="Text Box 10"/>
        <xdr:cNvSpPr txBox="1">
          <a:spLocks noChangeArrowheads="1"/>
        </xdr:cNvSpPr>
      </xdr:nvSpPr>
      <xdr:spPr>
        <a:xfrm>
          <a:off x="1495425" y="154495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714500"/>
    <xdr:sp fLocksText="0">
      <xdr:nvSpPr>
        <xdr:cNvPr id="487" name="Text Box 60"/>
        <xdr:cNvSpPr txBox="1">
          <a:spLocks noChangeArrowheads="1"/>
        </xdr:cNvSpPr>
      </xdr:nvSpPr>
      <xdr:spPr>
        <a:xfrm>
          <a:off x="1495425" y="154495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714500"/>
    <xdr:sp fLocksText="0">
      <xdr:nvSpPr>
        <xdr:cNvPr id="488" name="Text Box 51"/>
        <xdr:cNvSpPr txBox="1">
          <a:spLocks noChangeArrowheads="1"/>
        </xdr:cNvSpPr>
      </xdr:nvSpPr>
      <xdr:spPr>
        <a:xfrm>
          <a:off x="1495425" y="154495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714500"/>
    <xdr:sp fLocksText="0">
      <xdr:nvSpPr>
        <xdr:cNvPr id="489" name="Text Box 52"/>
        <xdr:cNvSpPr txBox="1">
          <a:spLocks noChangeArrowheads="1"/>
        </xdr:cNvSpPr>
      </xdr:nvSpPr>
      <xdr:spPr>
        <a:xfrm>
          <a:off x="1495425" y="154495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714500"/>
    <xdr:sp fLocksText="0">
      <xdr:nvSpPr>
        <xdr:cNvPr id="490" name="Text Box 53"/>
        <xdr:cNvSpPr txBox="1">
          <a:spLocks noChangeArrowheads="1"/>
        </xdr:cNvSpPr>
      </xdr:nvSpPr>
      <xdr:spPr>
        <a:xfrm>
          <a:off x="1495425" y="154495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1714500"/>
    <xdr:sp fLocksText="0">
      <xdr:nvSpPr>
        <xdr:cNvPr id="491" name="Text Box 10"/>
        <xdr:cNvSpPr txBox="1">
          <a:spLocks noChangeArrowheads="1"/>
        </xdr:cNvSpPr>
      </xdr:nvSpPr>
      <xdr:spPr>
        <a:xfrm>
          <a:off x="1495425" y="1544955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47750"/>
    <xdr:sp fLocksText="0">
      <xdr:nvSpPr>
        <xdr:cNvPr id="492" name="Text Box 51"/>
        <xdr:cNvSpPr txBox="1">
          <a:spLocks noChangeArrowheads="1"/>
        </xdr:cNvSpPr>
      </xdr:nvSpPr>
      <xdr:spPr>
        <a:xfrm>
          <a:off x="1495425" y="15449550"/>
          <a:ext cx="1714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47750"/>
    <xdr:sp fLocksText="0">
      <xdr:nvSpPr>
        <xdr:cNvPr id="493" name="Text Box 52"/>
        <xdr:cNvSpPr txBox="1">
          <a:spLocks noChangeArrowheads="1"/>
        </xdr:cNvSpPr>
      </xdr:nvSpPr>
      <xdr:spPr>
        <a:xfrm>
          <a:off x="1495425" y="15449550"/>
          <a:ext cx="1714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47750"/>
    <xdr:sp fLocksText="0">
      <xdr:nvSpPr>
        <xdr:cNvPr id="494" name="Text Box 53"/>
        <xdr:cNvSpPr txBox="1">
          <a:spLocks noChangeArrowheads="1"/>
        </xdr:cNvSpPr>
      </xdr:nvSpPr>
      <xdr:spPr>
        <a:xfrm>
          <a:off x="1495425" y="15449550"/>
          <a:ext cx="1714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47750"/>
    <xdr:sp fLocksText="0">
      <xdr:nvSpPr>
        <xdr:cNvPr id="495" name="Text Box 54"/>
        <xdr:cNvSpPr txBox="1">
          <a:spLocks noChangeArrowheads="1"/>
        </xdr:cNvSpPr>
      </xdr:nvSpPr>
      <xdr:spPr>
        <a:xfrm>
          <a:off x="1495425" y="15449550"/>
          <a:ext cx="1714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53</xdr:row>
      <xdr:rowOff>0</xdr:rowOff>
    </xdr:from>
    <xdr:ext cx="133350" cy="1047750"/>
    <xdr:sp fLocksText="0">
      <xdr:nvSpPr>
        <xdr:cNvPr id="496" name="Text Box 55"/>
        <xdr:cNvSpPr txBox="1">
          <a:spLocks noChangeArrowheads="1"/>
        </xdr:cNvSpPr>
      </xdr:nvSpPr>
      <xdr:spPr>
        <a:xfrm>
          <a:off x="1571625" y="15449550"/>
          <a:ext cx="1333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47750"/>
    <xdr:sp fLocksText="0">
      <xdr:nvSpPr>
        <xdr:cNvPr id="497" name="Text Box 56"/>
        <xdr:cNvSpPr txBox="1">
          <a:spLocks noChangeArrowheads="1"/>
        </xdr:cNvSpPr>
      </xdr:nvSpPr>
      <xdr:spPr>
        <a:xfrm>
          <a:off x="1495425" y="15449550"/>
          <a:ext cx="1714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47750"/>
    <xdr:sp fLocksText="0">
      <xdr:nvSpPr>
        <xdr:cNvPr id="498" name="Text Box 57"/>
        <xdr:cNvSpPr txBox="1">
          <a:spLocks noChangeArrowheads="1"/>
        </xdr:cNvSpPr>
      </xdr:nvSpPr>
      <xdr:spPr>
        <a:xfrm>
          <a:off x="1495425" y="15449550"/>
          <a:ext cx="1714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47750"/>
    <xdr:sp fLocksText="0">
      <xdr:nvSpPr>
        <xdr:cNvPr id="499" name="Text Box 58"/>
        <xdr:cNvSpPr txBox="1">
          <a:spLocks noChangeArrowheads="1"/>
        </xdr:cNvSpPr>
      </xdr:nvSpPr>
      <xdr:spPr>
        <a:xfrm>
          <a:off x="1495425" y="15449550"/>
          <a:ext cx="1714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47750"/>
    <xdr:sp fLocksText="0">
      <xdr:nvSpPr>
        <xdr:cNvPr id="500" name="Text Box 59"/>
        <xdr:cNvSpPr txBox="1">
          <a:spLocks noChangeArrowheads="1"/>
        </xdr:cNvSpPr>
      </xdr:nvSpPr>
      <xdr:spPr>
        <a:xfrm>
          <a:off x="1495425" y="15449550"/>
          <a:ext cx="1714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47750"/>
    <xdr:sp fLocksText="0">
      <xdr:nvSpPr>
        <xdr:cNvPr id="501" name="Text Box 10"/>
        <xdr:cNvSpPr txBox="1">
          <a:spLocks noChangeArrowheads="1"/>
        </xdr:cNvSpPr>
      </xdr:nvSpPr>
      <xdr:spPr>
        <a:xfrm>
          <a:off x="1495425" y="15449550"/>
          <a:ext cx="1714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47750"/>
    <xdr:sp fLocksText="0">
      <xdr:nvSpPr>
        <xdr:cNvPr id="502" name="Text Box 60"/>
        <xdr:cNvSpPr txBox="1">
          <a:spLocks noChangeArrowheads="1"/>
        </xdr:cNvSpPr>
      </xdr:nvSpPr>
      <xdr:spPr>
        <a:xfrm>
          <a:off x="1495425" y="15449550"/>
          <a:ext cx="1714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47750"/>
    <xdr:sp fLocksText="0">
      <xdr:nvSpPr>
        <xdr:cNvPr id="503" name="Text Box 51"/>
        <xdr:cNvSpPr txBox="1">
          <a:spLocks noChangeArrowheads="1"/>
        </xdr:cNvSpPr>
      </xdr:nvSpPr>
      <xdr:spPr>
        <a:xfrm>
          <a:off x="1495425" y="15449550"/>
          <a:ext cx="1714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47750"/>
    <xdr:sp fLocksText="0">
      <xdr:nvSpPr>
        <xdr:cNvPr id="504" name="Text Box 52"/>
        <xdr:cNvSpPr txBox="1">
          <a:spLocks noChangeArrowheads="1"/>
        </xdr:cNvSpPr>
      </xdr:nvSpPr>
      <xdr:spPr>
        <a:xfrm>
          <a:off x="1495425" y="15449550"/>
          <a:ext cx="1714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47750"/>
    <xdr:sp fLocksText="0">
      <xdr:nvSpPr>
        <xdr:cNvPr id="505" name="Text Box 53"/>
        <xdr:cNvSpPr txBox="1">
          <a:spLocks noChangeArrowheads="1"/>
        </xdr:cNvSpPr>
      </xdr:nvSpPr>
      <xdr:spPr>
        <a:xfrm>
          <a:off x="1495425" y="15449550"/>
          <a:ext cx="1714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71450" cy="1047750"/>
    <xdr:sp fLocksText="0">
      <xdr:nvSpPr>
        <xdr:cNvPr id="506" name="Text Box 10"/>
        <xdr:cNvSpPr txBox="1">
          <a:spLocks noChangeArrowheads="1"/>
        </xdr:cNvSpPr>
      </xdr:nvSpPr>
      <xdr:spPr>
        <a:xfrm>
          <a:off x="1495425" y="15449550"/>
          <a:ext cx="1714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71550"/>
    <xdr:sp fLocksText="0">
      <xdr:nvSpPr>
        <xdr:cNvPr id="507" name="Text Box 51"/>
        <xdr:cNvSpPr txBox="1">
          <a:spLocks noChangeArrowheads="1"/>
        </xdr:cNvSpPr>
      </xdr:nvSpPr>
      <xdr:spPr>
        <a:xfrm>
          <a:off x="1495425" y="15449550"/>
          <a:ext cx="1905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71550"/>
    <xdr:sp fLocksText="0">
      <xdr:nvSpPr>
        <xdr:cNvPr id="508" name="Text Box 52"/>
        <xdr:cNvSpPr txBox="1">
          <a:spLocks noChangeArrowheads="1"/>
        </xdr:cNvSpPr>
      </xdr:nvSpPr>
      <xdr:spPr>
        <a:xfrm>
          <a:off x="1495425" y="15449550"/>
          <a:ext cx="1905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71550"/>
    <xdr:sp fLocksText="0">
      <xdr:nvSpPr>
        <xdr:cNvPr id="509" name="Text Box 53"/>
        <xdr:cNvSpPr txBox="1">
          <a:spLocks noChangeArrowheads="1"/>
        </xdr:cNvSpPr>
      </xdr:nvSpPr>
      <xdr:spPr>
        <a:xfrm>
          <a:off x="1495425" y="15449550"/>
          <a:ext cx="1905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71550"/>
    <xdr:sp fLocksText="0">
      <xdr:nvSpPr>
        <xdr:cNvPr id="510" name="Text Box 54"/>
        <xdr:cNvSpPr txBox="1">
          <a:spLocks noChangeArrowheads="1"/>
        </xdr:cNvSpPr>
      </xdr:nvSpPr>
      <xdr:spPr>
        <a:xfrm>
          <a:off x="1495425" y="15449550"/>
          <a:ext cx="1905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53</xdr:row>
      <xdr:rowOff>0</xdr:rowOff>
    </xdr:from>
    <xdr:ext cx="142875" cy="971550"/>
    <xdr:sp fLocksText="0">
      <xdr:nvSpPr>
        <xdr:cNvPr id="511" name="Text Box 55"/>
        <xdr:cNvSpPr txBox="1">
          <a:spLocks noChangeArrowheads="1"/>
        </xdr:cNvSpPr>
      </xdr:nvSpPr>
      <xdr:spPr>
        <a:xfrm>
          <a:off x="1571625" y="15449550"/>
          <a:ext cx="1428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71550"/>
    <xdr:sp fLocksText="0">
      <xdr:nvSpPr>
        <xdr:cNvPr id="512" name="Text Box 56"/>
        <xdr:cNvSpPr txBox="1">
          <a:spLocks noChangeArrowheads="1"/>
        </xdr:cNvSpPr>
      </xdr:nvSpPr>
      <xdr:spPr>
        <a:xfrm>
          <a:off x="1495425" y="15449550"/>
          <a:ext cx="1905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71550"/>
    <xdr:sp fLocksText="0">
      <xdr:nvSpPr>
        <xdr:cNvPr id="513" name="Text Box 57"/>
        <xdr:cNvSpPr txBox="1">
          <a:spLocks noChangeArrowheads="1"/>
        </xdr:cNvSpPr>
      </xdr:nvSpPr>
      <xdr:spPr>
        <a:xfrm>
          <a:off x="1495425" y="15449550"/>
          <a:ext cx="1905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71550"/>
    <xdr:sp fLocksText="0">
      <xdr:nvSpPr>
        <xdr:cNvPr id="514" name="Text Box 58"/>
        <xdr:cNvSpPr txBox="1">
          <a:spLocks noChangeArrowheads="1"/>
        </xdr:cNvSpPr>
      </xdr:nvSpPr>
      <xdr:spPr>
        <a:xfrm>
          <a:off x="1495425" y="15449550"/>
          <a:ext cx="1905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71550"/>
    <xdr:sp fLocksText="0">
      <xdr:nvSpPr>
        <xdr:cNvPr id="515" name="Text Box 59"/>
        <xdr:cNvSpPr txBox="1">
          <a:spLocks noChangeArrowheads="1"/>
        </xdr:cNvSpPr>
      </xdr:nvSpPr>
      <xdr:spPr>
        <a:xfrm>
          <a:off x="1495425" y="15449550"/>
          <a:ext cx="1905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71550"/>
    <xdr:sp fLocksText="0">
      <xdr:nvSpPr>
        <xdr:cNvPr id="516" name="Text Box 550"/>
        <xdr:cNvSpPr txBox="1">
          <a:spLocks noChangeArrowheads="1"/>
        </xdr:cNvSpPr>
      </xdr:nvSpPr>
      <xdr:spPr>
        <a:xfrm>
          <a:off x="1495425" y="15449550"/>
          <a:ext cx="1905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71550"/>
    <xdr:sp fLocksText="0">
      <xdr:nvSpPr>
        <xdr:cNvPr id="517" name="Text Box 551"/>
        <xdr:cNvSpPr txBox="1">
          <a:spLocks noChangeArrowheads="1"/>
        </xdr:cNvSpPr>
      </xdr:nvSpPr>
      <xdr:spPr>
        <a:xfrm>
          <a:off x="1495425" y="15449550"/>
          <a:ext cx="1905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71550"/>
    <xdr:sp fLocksText="0">
      <xdr:nvSpPr>
        <xdr:cNvPr id="518" name="Text Box 552"/>
        <xdr:cNvSpPr txBox="1">
          <a:spLocks noChangeArrowheads="1"/>
        </xdr:cNvSpPr>
      </xdr:nvSpPr>
      <xdr:spPr>
        <a:xfrm>
          <a:off x="1495425" y="15449550"/>
          <a:ext cx="1905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71550"/>
    <xdr:sp fLocksText="0">
      <xdr:nvSpPr>
        <xdr:cNvPr id="519" name="Text Box 553"/>
        <xdr:cNvSpPr txBox="1">
          <a:spLocks noChangeArrowheads="1"/>
        </xdr:cNvSpPr>
      </xdr:nvSpPr>
      <xdr:spPr>
        <a:xfrm>
          <a:off x="1495425" y="15449550"/>
          <a:ext cx="1905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71550"/>
    <xdr:sp fLocksText="0">
      <xdr:nvSpPr>
        <xdr:cNvPr id="520" name="Text Box 554"/>
        <xdr:cNvSpPr txBox="1">
          <a:spLocks noChangeArrowheads="1"/>
        </xdr:cNvSpPr>
      </xdr:nvSpPr>
      <xdr:spPr>
        <a:xfrm>
          <a:off x="1495425" y="15449550"/>
          <a:ext cx="1905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90500" cy="971550"/>
    <xdr:sp fLocksText="0">
      <xdr:nvSpPr>
        <xdr:cNvPr id="521" name="Text Box 555"/>
        <xdr:cNvSpPr txBox="1">
          <a:spLocks noChangeArrowheads="1"/>
        </xdr:cNvSpPr>
      </xdr:nvSpPr>
      <xdr:spPr>
        <a:xfrm>
          <a:off x="1495425" y="15449550"/>
          <a:ext cx="1905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800225"/>
    <xdr:sp fLocksText="0">
      <xdr:nvSpPr>
        <xdr:cNvPr id="522" name="Text Box 51"/>
        <xdr:cNvSpPr txBox="1">
          <a:spLocks noChangeArrowheads="1"/>
        </xdr:cNvSpPr>
      </xdr:nvSpPr>
      <xdr:spPr>
        <a:xfrm>
          <a:off x="1495425" y="48482250"/>
          <a:ext cx="17145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800225"/>
    <xdr:sp fLocksText="0">
      <xdr:nvSpPr>
        <xdr:cNvPr id="523" name="Text Box 52"/>
        <xdr:cNvSpPr txBox="1">
          <a:spLocks noChangeArrowheads="1"/>
        </xdr:cNvSpPr>
      </xdr:nvSpPr>
      <xdr:spPr>
        <a:xfrm>
          <a:off x="1495425" y="48482250"/>
          <a:ext cx="17145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800225"/>
    <xdr:sp fLocksText="0">
      <xdr:nvSpPr>
        <xdr:cNvPr id="524" name="Text Box 53"/>
        <xdr:cNvSpPr txBox="1">
          <a:spLocks noChangeArrowheads="1"/>
        </xdr:cNvSpPr>
      </xdr:nvSpPr>
      <xdr:spPr>
        <a:xfrm>
          <a:off x="1495425" y="48482250"/>
          <a:ext cx="17145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800225"/>
    <xdr:sp fLocksText="0">
      <xdr:nvSpPr>
        <xdr:cNvPr id="525" name="Text Box 54"/>
        <xdr:cNvSpPr txBox="1">
          <a:spLocks noChangeArrowheads="1"/>
        </xdr:cNvSpPr>
      </xdr:nvSpPr>
      <xdr:spPr>
        <a:xfrm>
          <a:off x="1495425" y="48482250"/>
          <a:ext cx="17145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167</xdr:row>
      <xdr:rowOff>0</xdr:rowOff>
    </xdr:from>
    <xdr:ext cx="133350" cy="1800225"/>
    <xdr:sp fLocksText="0">
      <xdr:nvSpPr>
        <xdr:cNvPr id="526" name="Text Box 55"/>
        <xdr:cNvSpPr txBox="1">
          <a:spLocks noChangeArrowheads="1"/>
        </xdr:cNvSpPr>
      </xdr:nvSpPr>
      <xdr:spPr>
        <a:xfrm>
          <a:off x="1571625" y="48482250"/>
          <a:ext cx="13335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800225"/>
    <xdr:sp fLocksText="0">
      <xdr:nvSpPr>
        <xdr:cNvPr id="527" name="Text Box 56"/>
        <xdr:cNvSpPr txBox="1">
          <a:spLocks noChangeArrowheads="1"/>
        </xdr:cNvSpPr>
      </xdr:nvSpPr>
      <xdr:spPr>
        <a:xfrm>
          <a:off x="1495425" y="48482250"/>
          <a:ext cx="17145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800225"/>
    <xdr:sp fLocksText="0">
      <xdr:nvSpPr>
        <xdr:cNvPr id="528" name="Text Box 57"/>
        <xdr:cNvSpPr txBox="1">
          <a:spLocks noChangeArrowheads="1"/>
        </xdr:cNvSpPr>
      </xdr:nvSpPr>
      <xdr:spPr>
        <a:xfrm>
          <a:off x="1495425" y="48482250"/>
          <a:ext cx="17145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800225"/>
    <xdr:sp fLocksText="0">
      <xdr:nvSpPr>
        <xdr:cNvPr id="529" name="Text Box 58"/>
        <xdr:cNvSpPr txBox="1">
          <a:spLocks noChangeArrowheads="1"/>
        </xdr:cNvSpPr>
      </xdr:nvSpPr>
      <xdr:spPr>
        <a:xfrm>
          <a:off x="1495425" y="48482250"/>
          <a:ext cx="17145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800225"/>
    <xdr:sp fLocksText="0">
      <xdr:nvSpPr>
        <xdr:cNvPr id="530" name="Text Box 59"/>
        <xdr:cNvSpPr txBox="1">
          <a:spLocks noChangeArrowheads="1"/>
        </xdr:cNvSpPr>
      </xdr:nvSpPr>
      <xdr:spPr>
        <a:xfrm>
          <a:off x="1495425" y="48482250"/>
          <a:ext cx="17145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167</xdr:row>
      <xdr:rowOff>0</xdr:rowOff>
    </xdr:from>
    <xdr:ext cx="171450" cy="1800225"/>
    <xdr:sp fLocksText="0">
      <xdr:nvSpPr>
        <xdr:cNvPr id="531" name="Text Box 60"/>
        <xdr:cNvSpPr txBox="1">
          <a:spLocks noChangeArrowheads="1"/>
        </xdr:cNvSpPr>
      </xdr:nvSpPr>
      <xdr:spPr>
        <a:xfrm>
          <a:off x="0" y="48482250"/>
          <a:ext cx="17145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800225"/>
    <xdr:sp fLocksText="0">
      <xdr:nvSpPr>
        <xdr:cNvPr id="532" name="Text Box 10"/>
        <xdr:cNvSpPr txBox="1">
          <a:spLocks noChangeArrowheads="1"/>
        </xdr:cNvSpPr>
      </xdr:nvSpPr>
      <xdr:spPr>
        <a:xfrm>
          <a:off x="1495425" y="48482250"/>
          <a:ext cx="17145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800225"/>
    <xdr:sp fLocksText="0">
      <xdr:nvSpPr>
        <xdr:cNvPr id="533" name="Text Box 60"/>
        <xdr:cNvSpPr txBox="1">
          <a:spLocks noChangeArrowheads="1"/>
        </xdr:cNvSpPr>
      </xdr:nvSpPr>
      <xdr:spPr>
        <a:xfrm>
          <a:off x="1495425" y="48482250"/>
          <a:ext cx="17145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800225"/>
    <xdr:sp fLocksText="0">
      <xdr:nvSpPr>
        <xdr:cNvPr id="534" name="Text Box 51"/>
        <xdr:cNvSpPr txBox="1">
          <a:spLocks noChangeArrowheads="1"/>
        </xdr:cNvSpPr>
      </xdr:nvSpPr>
      <xdr:spPr>
        <a:xfrm>
          <a:off x="1495425" y="48482250"/>
          <a:ext cx="17145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800225"/>
    <xdr:sp fLocksText="0">
      <xdr:nvSpPr>
        <xdr:cNvPr id="535" name="Text Box 52"/>
        <xdr:cNvSpPr txBox="1">
          <a:spLocks noChangeArrowheads="1"/>
        </xdr:cNvSpPr>
      </xdr:nvSpPr>
      <xdr:spPr>
        <a:xfrm>
          <a:off x="1495425" y="48482250"/>
          <a:ext cx="17145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800225"/>
    <xdr:sp fLocksText="0">
      <xdr:nvSpPr>
        <xdr:cNvPr id="536" name="Text Box 53"/>
        <xdr:cNvSpPr txBox="1">
          <a:spLocks noChangeArrowheads="1"/>
        </xdr:cNvSpPr>
      </xdr:nvSpPr>
      <xdr:spPr>
        <a:xfrm>
          <a:off x="1495425" y="48482250"/>
          <a:ext cx="17145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800225"/>
    <xdr:sp fLocksText="0">
      <xdr:nvSpPr>
        <xdr:cNvPr id="537" name="Text Box 10"/>
        <xdr:cNvSpPr txBox="1">
          <a:spLocks noChangeArrowheads="1"/>
        </xdr:cNvSpPr>
      </xdr:nvSpPr>
      <xdr:spPr>
        <a:xfrm>
          <a:off x="1495425" y="48482250"/>
          <a:ext cx="17145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800225"/>
    <xdr:sp fLocksText="0">
      <xdr:nvSpPr>
        <xdr:cNvPr id="538" name="Text Box 51"/>
        <xdr:cNvSpPr txBox="1">
          <a:spLocks noChangeArrowheads="1"/>
        </xdr:cNvSpPr>
      </xdr:nvSpPr>
      <xdr:spPr>
        <a:xfrm>
          <a:off x="1495425" y="48482250"/>
          <a:ext cx="17145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800225"/>
    <xdr:sp fLocksText="0">
      <xdr:nvSpPr>
        <xdr:cNvPr id="539" name="Text Box 52"/>
        <xdr:cNvSpPr txBox="1">
          <a:spLocks noChangeArrowheads="1"/>
        </xdr:cNvSpPr>
      </xdr:nvSpPr>
      <xdr:spPr>
        <a:xfrm>
          <a:off x="1495425" y="48482250"/>
          <a:ext cx="17145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800225"/>
    <xdr:sp fLocksText="0">
      <xdr:nvSpPr>
        <xdr:cNvPr id="540" name="Text Box 53"/>
        <xdr:cNvSpPr txBox="1">
          <a:spLocks noChangeArrowheads="1"/>
        </xdr:cNvSpPr>
      </xdr:nvSpPr>
      <xdr:spPr>
        <a:xfrm>
          <a:off x="1495425" y="48482250"/>
          <a:ext cx="17145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800225"/>
    <xdr:sp fLocksText="0">
      <xdr:nvSpPr>
        <xdr:cNvPr id="541" name="Text Box 54"/>
        <xdr:cNvSpPr txBox="1">
          <a:spLocks noChangeArrowheads="1"/>
        </xdr:cNvSpPr>
      </xdr:nvSpPr>
      <xdr:spPr>
        <a:xfrm>
          <a:off x="1495425" y="48482250"/>
          <a:ext cx="17145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167</xdr:row>
      <xdr:rowOff>0</xdr:rowOff>
    </xdr:from>
    <xdr:ext cx="133350" cy="1800225"/>
    <xdr:sp fLocksText="0">
      <xdr:nvSpPr>
        <xdr:cNvPr id="542" name="Text Box 55"/>
        <xdr:cNvSpPr txBox="1">
          <a:spLocks noChangeArrowheads="1"/>
        </xdr:cNvSpPr>
      </xdr:nvSpPr>
      <xdr:spPr>
        <a:xfrm>
          <a:off x="1571625" y="48482250"/>
          <a:ext cx="13335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800225"/>
    <xdr:sp fLocksText="0">
      <xdr:nvSpPr>
        <xdr:cNvPr id="543" name="Text Box 56"/>
        <xdr:cNvSpPr txBox="1">
          <a:spLocks noChangeArrowheads="1"/>
        </xdr:cNvSpPr>
      </xdr:nvSpPr>
      <xdr:spPr>
        <a:xfrm>
          <a:off x="1495425" y="48482250"/>
          <a:ext cx="17145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800225"/>
    <xdr:sp fLocksText="0">
      <xdr:nvSpPr>
        <xdr:cNvPr id="544" name="Text Box 57"/>
        <xdr:cNvSpPr txBox="1">
          <a:spLocks noChangeArrowheads="1"/>
        </xdr:cNvSpPr>
      </xdr:nvSpPr>
      <xdr:spPr>
        <a:xfrm>
          <a:off x="1495425" y="48482250"/>
          <a:ext cx="17145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800225"/>
    <xdr:sp fLocksText="0">
      <xdr:nvSpPr>
        <xdr:cNvPr id="545" name="Text Box 58"/>
        <xdr:cNvSpPr txBox="1">
          <a:spLocks noChangeArrowheads="1"/>
        </xdr:cNvSpPr>
      </xdr:nvSpPr>
      <xdr:spPr>
        <a:xfrm>
          <a:off x="1495425" y="48482250"/>
          <a:ext cx="17145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800225"/>
    <xdr:sp fLocksText="0">
      <xdr:nvSpPr>
        <xdr:cNvPr id="546" name="Text Box 59"/>
        <xdr:cNvSpPr txBox="1">
          <a:spLocks noChangeArrowheads="1"/>
        </xdr:cNvSpPr>
      </xdr:nvSpPr>
      <xdr:spPr>
        <a:xfrm>
          <a:off x="1495425" y="48482250"/>
          <a:ext cx="17145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167</xdr:row>
      <xdr:rowOff>0</xdr:rowOff>
    </xdr:from>
    <xdr:ext cx="171450" cy="1800225"/>
    <xdr:sp fLocksText="0">
      <xdr:nvSpPr>
        <xdr:cNvPr id="547" name="Text Box 60"/>
        <xdr:cNvSpPr txBox="1">
          <a:spLocks noChangeArrowheads="1"/>
        </xdr:cNvSpPr>
      </xdr:nvSpPr>
      <xdr:spPr>
        <a:xfrm>
          <a:off x="0" y="48482250"/>
          <a:ext cx="17145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76200</xdr:colOff>
      <xdr:row>167</xdr:row>
      <xdr:rowOff>0</xdr:rowOff>
    </xdr:from>
    <xdr:ext cx="152400" cy="1800225"/>
    <xdr:sp fLocksText="0">
      <xdr:nvSpPr>
        <xdr:cNvPr id="548" name="Text Box 61"/>
        <xdr:cNvSpPr txBox="1">
          <a:spLocks noChangeArrowheads="1"/>
        </xdr:cNvSpPr>
      </xdr:nvSpPr>
      <xdr:spPr>
        <a:xfrm>
          <a:off x="76200" y="48482250"/>
          <a:ext cx="1524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800225"/>
    <xdr:sp fLocksText="0">
      <xdr:nvSpPr>
        <xdr:cNvPr id="549" name="Text Box 10"/>
        <xdr:cNvSpPr txBox="1">
          <a:spLocks noChangeArrowheads="1"/>
        </xdr:cNvSpPr>
      </xdr:nvSpPr>
      <xdr:spPr>
        <a:xfrm>
          <a:off x="1495425" y="48482250"/>
          <a:ext cx="17145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800225"/>
    <xdr:sp fLocksText="0">
      <xdr:nvSpPr>
        <xdr:cNvPr id="550" name="Text Box 60"/>
        <xdr:cNvSpPr txBox="1">
          <a:spLocks noChangeArrowheads="1"/>
        </xdr:cNvSpPr>
      </xdr:nvSpPr>
      <xdr:spPr>
        <a:xfrm>
          <a:off x="1495425" y="48482250"/>
          <a:ext cx="17145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800225"/>
    <xdr:sp fLocksText="0">
      <xdr:nvSpPr>
        <xdr:cNvPr id="551" name="Text Box 51"/>
        <xdr:cNvSpPr txBox="1">
          <a:spLocks noChangeArrowheads="1"/>
        </xdr:cNvSpPr>
      </xdr:nvSpPr>
      <xdr:spPr>
        <a:xfrm>
          <a:off x="1495425" y="48482250"/>
          <a:ext cx="17145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800225"/>
    <xdr:sp fLocksText="0">
      <xdr:nvSpPr>
        <xdr:cNvPr id="552" name="Text Box 52"/>
        <xdr:cNvSpPr txBox="1">
          <a:spLocks noChangeArrowheads="1"/>
        </xdr:cNvSpPr>
      </xdr:nvSpPr>
      <xdr:spPr>
        <a:xfrm>
          <a:off x="1495425" y="48482250"/>
          <a:ext cx="17145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800225"/>
    <xdr:sp fLocksText="0">
      <xdr:nvSpPr>
        <xdr:cNvPr id="553" name="Text Box 53"/>
        <xdr:cNvSpPr txBox="1">
          <a:spLocks noChangeArrowheads="1"/>
        </xdr:cNvSpPr>
      </xdr:nvSpPr>
      <xdr:spPr>
        <a:xfrm>
          <a:off x="1495425" y="48482250"/>
          <a:ext cx="17145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1800225"/>
    <xdr:sp fLocksText="0">
      <xdr:nvSpPr>
        <xdr:cNvPr id="554" name="Text Box 10"/>
        <xdr:cNvSpPr txBox="1">
          <a:spLocks noChangeArrowheads="1"/>
        </xdr:cNvSpPr>
      </xdr:nvSpPr>
      <xdr:spPr>
        <a:xfrm>
          <a:off x="1495425" y="48482250"/>
          <a:ext cx="17145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90500" cy="1666875"/>
    <xdr:sp fLocksText="0">
      <xdr:nvSpPr>
        <xdr:cNvPr id="555" name="Text Box 51"/>
        <xdr:cNvSpPr txBox="1">
          <a:spLocks noChangeArrowheads="1"/>
        </xdr:cNvSpPr>
      </xdr:nvSpPr>
      <xdr:spPr>
        <a:xfrm>
          <a:off x="1495425" y="48482250"/>
          <a:ext cx="1905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90500" cy="1666875"/>
    <xdr:sp fLocksText="0">
      <xdr:nvSpPr>
        <xdr:cNvPr id="556" name="Text Box 52"/>
        <xdr:cNvSpPr txBox="1">
          <a:spLocks noChangeArrowheads="1"/>
        </xdr:cNvSpPr>
      </xdr:nvSpPr>
      <xdr:spPr>
        <a:xfrm>
          <a:off x="1495425" y="48482250"/>
          <a:ext cx="1905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90500" cy="1666875"/>
    <xdr:sp fLocksText="0">
      <xdr:nvSpPr>
        <xdr:cNvPr id="557" name="Text Box 53"/>
        <xdr:cNvSpPr txBox="1">
          <a:spLocks noChangeArrowheads="1"/>
        </xdr:cNvSpPr>
      </xdr:nvSpPr>
      <xdr:spPr>
        <a:xfrm>
          <a:off x="1495425" y="48482250"/>
          <a:ext cx="1905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90500" cy="1666875"/>
    <xdr:sp fLocksText="0">
      <xdr:nvSpPr>
        <xdr:cNvPr id="558" name="Text Box 54"/>
        <xdr:cNvSpPr txBox="1">
          <a:spLocks noChangeArrowheads="1"/>
        </xdr:cNvSpPr>
      </xdr:nvSpPr>
      <xdr:spPr>
        <a:xfrm>
          <a:off x="1495425" y="48482250"/>
          <a:ext cx="1905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167</xdr:row>
      <xdr:rowOff>0</xdr:rowOff>
    </xdr:from>
    <xdr:ext cx="142875" cy="1666875"/>
    <xdr:sp fLocksText="0">
      <xdr:nvSpPr>
        <xdr:cNvPr id="559" name="Text Box 55"/>
        <xdr:cNvSpPr txBox="1">
          <a:spLocks noChangeArrowheads="1"/>
        </xdr:cNvSpPr>
      </xdr:nvSpPr>
      <xdr:spPr>
        <a:xfrm>
          <a:off x="1571625" y="48482250"/>
          <a:ext cx="1428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90500" cy="1666875"/>
    <xdr:sp fLocksText="0">
      <xdr:nvSpPr>
        <xdr:cNvPr id="560" name="Text Box 56"/>
        <xdr:cNvSpPr txBox="1">
          <a:spLocks noChangeArrowheads="1"/>
        </xdr:cNvSpPr>
      </xdr:nvSpPr>
      <xdr:spPr>
        <a:xfrm>
          <a:off x="1495425" y="48482250"/>
          <a:ext cx="1905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90500" cy="1666875"/>
    <xdr:sp fLocksText="0">
      <xdr:nvSpPr>
        <xdr:cNvPr id="561" name="Text Box 57"/>
        <xdr:cNvSpPr txBox="1">
          <a:spLocks noChangeArrowheads="1"/>
        </xdr:cNvSpPr>
      </xdr:nvSpPr>
      <xdr:spPr>
        <a:xfrm>
          <a:off x="1495425" y="48482250"/>
          <a:ext cx="1905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90500" cy="1666875"/>
    <xdr:sp fLocksText="0">
      <xdr:nvSpPr>
        <xdr:cNvPr id="562" name="Text Box 58"/>
        <xdr:cNvSpPr txBox="1">
          <a:spLocks noChangeArrowheads="1"/>
        </xdr:cNvSpPr>
      </xdr:nvSpPr>
      <xdr:spPr>
        <a:xfrm>
          <a:off x="1495425" y="48482250"/>
          <a:ext cx="1905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90500" cy="1666875"/>
    <xdr:sp fLocksText="0">
      <xdr:nvSpPr>
        <xdr:cNvPr id="563" name="Text Box 59"/>
        <xdr:cNvSpPr txBox="1">
          <a:spLocks noChangeArrowheads="1"/>
        </xdr:cNvSpPr>
      </xdr:nvSpPr>
      <xdr:spPr>
        <a:xfrm>
          <a:off x="1495425" y="48482250"/>
          <a:ext cx="1905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167</xdr:row>
      <xdr:rowOff>0</xdr:rowOff>
    </xdr:from>
    <xdr:ext cx="190500" cy="1666875"/>
    <xdr:sp fLocksText="0">
      <xdr:nvSpPr>
        <xdr:cNvPr id="564" name="Text Box 60"/>
        <xdr:cNvSpPr txBox="1">
          <a:spLocks noChangeArrowheads="1"/>
        </xdr:cNvSpPr>
      </xdr:nvSpPr>
      <xdr:spPr>
        <a:xfrm>
          <a:off x="0" y="48482250"/>
          <a:ext cx="1905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76200</xdr:colOff>
      <xdr:row>171</xdr:row>
      <xdr:rowOff>95250</xdr:rowOff>
    </xdr:from>
    <xdr:ext cx="38100" cy="609600"/>
    <xdr:sp fLocksText="0">
      <xdr:nvSpPr>
        <xdr:cNvPr id="565" name="Text Box 61"/>
        <xdr:cNvSpPr txBox="1">
          <a:spLocks noChangeArrowheads="1"/>
        </xdr:cNvSpPr>
      </xdr:nvSpPr>
      <xdr:spPr>
        <a:xfrm>
          <a:off x="76200" y="49615725"/>
          <a:ext cx="381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90500" cy="1666875"/>
    <xdr:sp fLocksText="0">
      <xdr:nvSpPr>
        <xdr:cNvPr id="566" name="Text Box 10"/>
        <xdr:cNvSpPr txBox="1">
          <a:spLocks noChangeArrowheads="1"/>
        </xdr:cNvSpPr>
      </xdr:nvSpPr>
      <xdr:spPr>
        <a:xfrm>
          <a:off x="1495425" y="48482250"/>
          <a:ext cx="1905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90500" cy="1666875"/>
    <xdr:sp fLocksText="0">
      <xdr:nvSpPr>
        <xdr:cNvPr id="567" name="Text Box 60"/>
        <xdr:cNvSpPr txBox="1">
          <a:spLocks noChangeArrowheads="1"/>
        </xdr:cNvSpPr>
      </xdr:nvSpPr>
      <xdr:spPr>
        <a:xfrm>
          <a:off x="1495425" y="48482250"/>
          <a:ext cx="1905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90500" cy="1666875"/>
    <xdr:sp fLocksText="0">
      <xdr:nvSpPr>
        <xdr:cNvPr id="568" name="Text Box 51"/>
        <xdr:cNvSpPr txBox="1">
          <a:spLocks noChangeArrowheads="1"/>
        </xdr:cNvSpPr>
      </xdr:nvSpPr>
      <xdr:spPr>
        <a:xfrm>
          <a:off x="1495425" y="48482250"/>
          <a:ext cx="1905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90500" cy="1666875"/>
    <xdr:sp fLocksText="0">
      <xdr:nvSpPr>
        <xdr:cNvPr id="569" name="Text Box 52"/>
        <xdr:cNvSpPr txBox="1">
          <a:spLocks noChangeArrowheads="1"/>
        </xdr:cNvSpPr>
      </xdr:nvSpPr>
      <xdr:spPr>
        <a:xfrm>
          <a:off x="1495425" y="48482250"/>
          <a:ext cx="1905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90500" cy="1666875"/>
    <xdr:sp fLocksText="0">
      <xdr:nvSpPr>
        <xdr:cNvPr id="570" name="Text Box 53"/>
        <xdr:cNvSpPr txBox="1">
          <a:spLocks noChangeArrowheads="1"/>
        </xdr:cNvSpPr>
      </xdr:nvSpPr>
      <xdr:spPr>
        <a:xfrm>
          <a:off x="1495425" y="48482250"/>
          <a:ext cx="1905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90500" cy="1666875"/>
    <xdr:sp fLocksText="0">
      <xdr:nvSpPr>
        <xdr:cNvPr id="571" name="Text Box 10"/>
        <xdr:cNvSpPr txBox="1">
          <a:spLocks noChangeArrowheads="1"/>
        </xdr:cNvSpPr>
      </xdr:nvSpPr>
      <xdr:spPr>
        <a:xfrm>
          <a:off x="1495425" y="48482250"/>
          <a:ext cx="1905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990600"/>
    <xdr:sp fLocksText="0">
      <xdr:nvSpPr>
        <xdr:cNvPr id="572" name="Text Box 51"/>
        <xdr:cNvSpPr txBox="1">
          <a:spLocks noChangeArrowheads="1"/>
        </xdr:cNvSpPr>
      </xdr:nvSpPr>
      <xdr:spPr>
        <a:xfrm>
          <a:off x="1495425" y="48482250"/>
          <a:ext cx="1714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990600"/>
    <xdr:sp fLocksText="0">
      <xdr:nvSpPr>
        <xdr:cNvPr id="573" name="Text Box 52"/>
        <xdr:cNvSpPr txBox="1">
          <a:spLocks noChangeArrowheads="1"/>
        </xdr:cNvSpPr>
      </xdr:nvSpPr>
      <xdr:spPr>
        <a:xfrm>
          <a:off x="1495425" y="48482250"/>
          <a:ext cx="1714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990600"/>
    <xdr:sp fLocksText="0">
      <xdr:nvSpPr>
        <xdr:cNvPr id="574" name="Text Box 53"/>
        <xdr:cNvSpPr txBox="1">
          <a:spLocks noChangeArrowheads="1"/>
        </xdr:cNvSpPr>
      </xdr:nvSpPr>
      <xdr:spPr>
        <a:xfrm>
          <a:off x="1495425" y="48482250"/>
          <a:ext cx="1714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990600"/>
    <xdr:sp fLocksText="0">
      <xdr:nvSpPr>
        <xdr:cNvPr id="575" name="Text Box 54"/>
        <xdr:cNvSpPr txBox="1">
          <a:spLocks noChangeArrowheads="1"/>
        </xdr:cNvSpPr>
      </xdr:nvSpPr>
      <xdr:spPr>
        <a:xfrm>
          <a:off x="1495425" y="48482250"/>
          <a:ext cx="1714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167</xdr:row>
      <xdr:rowOff>0</xdr:rowOff>
    </xdr:from>
    <xdr:ext cx="133350" cy="990600"/>
    <xdr:sp fLocksText="0">
      <xdr:nvSpPr>
        <xdr:cNvPr id="576" name="Text Box 55"/>
        <xdr:cNvSpPr txBox="1">
          <a:spLocks noChangeArrowheads="1"/>
        </xdr:cNvSpPr>
      </xdr:nvSpPr>
      <xdr:spPr>
        <a:xfrm>
          <a:off x="1571625" y="48482250"/>
          <a:ext cx="1333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990600"/>
    <xdr:sp fLocksText="0">
      <xdr:nvSpPr>
        <xdr:cNvPr id="577" name="Text Box 56"/>
        <xdr:cNvSpPr txBox="1">
          <a:spLocks noChangeArrowheads="1"/>
        </xdr:cNvSpPr>
      </xdr:nvSpPr>
      <xdr:spPr>
        <a:xfrm>
          <a:off x="1495425" y="48482250"/>
          <a:ext cx="1714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990600"/>
    <xdr:sp fLocksText="0">
      <xdr:nvSpPr>
        <xdr:cNvPr id="578" name="Text Box 57"/>
        <xdr:cNvSpPr txBox="1">
          <a:spLocks noChangeArrowheads="1"/>
        </xdr:cNvSpPr>
      </xdr:nvSpPr>
      <xdr:spPr>
        <a:xfrm>
          <a:off x="1495425" y="48482250"/>
          <a:ext cx="1714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990600"/>
    <xdr:sp fLocksText="0">
      <xdr:nvSpPr>
        <xdr:cNvPr id="579" name="Text Box 58"/>
        <xdr:cNvSpPr txBox="1">
          <a:spLocks noChangeArrowheads="1"/>
        </xdr:cNvSpPr>
      </xdr:nvSpPr>
      <xdr:spPr>
        <a:xfrm>
          <a:off x="1495425" y="48482250"/>
          <a:ext cx="1714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990600"/>
    <xdr:sp fLocksText="0">
      <xdr:nvSpPr>
        <xdr:cNvPr id="580" name="Text Box 59"/>
        <xdr:cNvSpPr txBox="1">
          <a:spLocks noChangeArrowheads="1"/>
        </xdr:cNvSpPr>
      </xdr:nvSpPr>
      <xdr:spPr>
        <a:xfrm>
          <a:off x="1495425" y="48482250"/>
          <a:ext cx="1714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990600"/>
    <xdr:sp fLocksText="0">
      <xdr:nvSpPr>
        <xdr:cNvPr id="581" name="Text Box 10"/>
        <xdr:cNvSpPr txBox="1">
          <a:spLocks noChangeArrowheads="1"/>
        </xdr:cNvSpPr>
      </xdr:nvSpPr>
      <xdr:spPr>
        <a:xfrm>
          <a:off x="1495425" y="48482250"/>
          <a:ext cx="1714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990600"/>
    <xdr:sp fLocksText="0">
      <xdr:nvSpPr>
        <xdr:cNvPr id="582" name="Text Box 60"/>
        <xdr:cNvSpPr txBox="1">
          <a:spLocks noChangeArrowheads="1"/>
        </xdr:cNvSpPr>
      </xdr:nvSpPr>
      <xdr:spPr>
        <a:xfrm>
          <a:off x="1495425" y="48482250"/>
          <a:ext cx="1714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990600"/>
    <xdr:sp fLocksText="0">
      <xdr:nvSpPr>
        <xdr:cNvPr id="583" name="Text Box 51"/>
        <xdr:cNvSpPr txBox="1">
          <a:spLocks noChangeArrowheads="1"/>
        </xdr:cNvSpPr>
      </xdr:nvSpPr>
      <xdr:spPr>
        <a:xfrm>
          <a:off x="1495425" y="48482250"/>
          <a:ext cx="1714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990600"/>
    <xdr:sp fLocksText="0">
      <xdr:nvSpPr>
        <xdr:cNvPr id="584" name="Text Box 52"/>
        <xdr:cNvSpPr txBox="1">
          <a:spLocks noChangeArrowheads="1"/>
        </xdr:cNvSpPr>
      </xdr:nvSpPr>
      <xdr:spPr>
        <a:xfrm>
          <a:off x="1495425" y="48482250"/>
          <a:ext cx="1714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990600"/>
    <xdr:sp fLocksText="0">
      <xdr:nvSpPr>
        <xdr:cNvPr id="585" name="Text Box 53"/>
        <xdr:cNvSpPr txBox="1">
          <a:spLocks noChangeArrowheads="1"/>
        </xdr:cNvSpPr>
      </xdr:nvSpPr>
      <xdr:spPr>
        <a:xfrm>
          <a:off x="1495425" y="48482250"/>
          <a:ext cx="1714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167</xdr:row>
      <xdr:rowOff>0</xdr:rowOff>
    </xdr:from>
    <xdr:ext cx="171450" cy="990600"/>
    <xdr:sp fLocksText="0">
      <xdr:nvSpPr>
        <xdr:cNvPr id="586" name="Text Box 10"/>
        <xdr:cNvSpPr txBox="1">
          <a:spLocks noChangeArrowheads="1"/>
        </xdr:cNvSpPr>
      </xdr:nvSpPr>
      <xdr:spPr>
        <a:xfrm>
          <a:off x="1495425" y="48482250"/>
          <a:ext cx="1714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587" name="Text Box 51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588" name="Text Box 52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589" name="Text Box 53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590" name="Text Box 54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1</xdr:row>
      <xdr:rowOff>0</xdr:rowOff>
    </xdr:from>
    <xdr:ext cx="133350" cy="1714500"/>
    <xdr:sp fLocksText="0">
      <xdr:nvSpPr>
        <xdr:cNvPr id="591" name="Text Box 55"/>
        <xdr:cNvSpPr txBox="1">
          <a:spLocks noChangeArrowheads="1"/>
        </xdr:cNvSpPr>
      </xdr:nvSpPr>
      <xdr:spPr>
        <a:xfrm>
          <a:off x="1571625" y="304800"/>
          <a:ext cx="1333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592" name="Text Box 56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593" name="Text Box 57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594" name="Text Box 58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595" name="Text Box 59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596" name="Text Box 10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597" name="Text Box 60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598" name="Text Box 51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599" name="Text Box 52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600" name="Text Box 53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601" name="Text Box 10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602" name="Text Box 51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603" name="Text Box 52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604" name="Text Box 53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605" name="Text Box 54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1</xdr:row>
      <xdr:rowOff>0</xdr:rowOff>
    </xdr:from>
    <xdr:ext cx="133350" cy="1714500"/>
    <xdr:sp fLocksText="0">
      <xdr:nvSpPr>
        <xdr:cNvPr id="606" name="Text Box 55"/>
        <xdr:cNvSpPr txBox="1">
          <a:spLocks noChangeArrowheads="1"/>
        </xdr:cNvSpPr>
      </xdr:nvSpPr>
      <xdr:spPr>
        <a:xfrm>
          <a:off x="1571625" y="304800"/>
          <a:ext cx="1333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607" name="Text Box 56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608" name="Text Box 57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609" name="Text Box 58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610" name="Text Box 59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611" name="Text Box 10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612" name="Text Box 60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613" name="Text Box 51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614" name="Text Box 52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615" name="Text Box 53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616" name="Text Box 10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714500"/>
    <xdr:sp fLocksText="0">
      <xdr:nvSpPr>
        <xdr:cNvPr id="617" name="Text Box 51"/>
        <xdr:cNvSpPr txBox="1">
          <a:spLocks noChangeArrowheads="1"/>
        </xdr:cNvSpPr>
      </xdr:nvSpPr>
      <xdr:spPr>
        <a:xfrm>
          <a:off x="1495425" y="30480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714500"/>
    <xdr:sp fLocksText="0">
      <xdr:nvSpPr>
        <xdr:cNvPr id="618" name="Text Box 52"/>
        <xdr:cNvSpPr txBox="1">
          <a:spLocks noChangeArrowheads="1"/>
        </xdr:cNvSpPr>
      </xdr:nvSpPr>
      <xdr:spPr>
        <a:xfrm>
          <a:off x="1495425" y="30480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714500"/>
    <xdr:sp fLocksText="0">
      <xdr:nvSpPr>
        <xdr:cNvPr id="619" name="Text Box 53"/>
        <xdr:cNvSpPr txBox="1">
          <a:spLocks noChangeArrowheads="1"/>
        </xdr:cNvSpPr>
      </xdr:nvSpPr>
      <xdr:spPr>
        <a:xfrm>
          <a:off x="1495425" y="30480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714500"/>
    <xdr:sp fLocksText="0">
      <xdr:nvSpPr>
        <xdr:cNvPr id="620" name="Text Box 54"/>
        <xdr:cNvSpPr txBox="1">
          <a:spLocks noChangeArrowheads="1"/>
        </xdr:cNvSpPr>
      </xdr:nvSpPr>
      <xdr:spPr>
        <a:xfrm>
          <a:off x="1495425" y="30480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1</xdr:row>
      <xdr:rowOff>0</xdr:rowOff>
    </xdr:from>
    <xdr:ext cx="142875" cy="1714500"/>
    <xdr:sp fLocksText="0">
      <xdr:nvSpPr>
        <xdr:cNvPr id="621" name="Text Box 55"/>
        <xdr:cNvSpPr txBox="1">
          <a:spLocks noChangeArrowheads="1"/>
        </xdr:cNvSpPr>
      </xdr:nvSpPr>
      <xdr:spPr>
        <a:xfrm>
          <a:off x="1571625" y="304800"/>
          <a:ext cx="142875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714500"/>
    <xdr:sp fLocksText="0">
      <xdr:nvSpPr>
        <xdr:cNvPr id="622" name="Text Box 56"/>
        <xdr:cNvSpPr txBox="1">
          <a:spLocks noChangeArrowheads="1"/>
        </xdr:cNvSpPr>
      </xdr:nvSpPr>
      <xdr:spPr>
        <a:xfrm>
          <a:off x="1495425" y="30480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714500"/>
    <xdr:sp fLocksText="0">
      <xdr:nvSpPr>
        <xdr:cNvPr id="623" name="Text Box 57"/>
        <xdr:cNvSpPr txBox="1">
          <a:spLocks noChangeArrowheads="1"/>
        </xdr:cNvSpPr>
      </xdr:nvSpPr>
      <xdr:spPr>
        <a:xfrm>
          <a:off x="1495425" y="30480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714500"/>
    <xdr:sp fLocksText="0">
      <xdr:nvSpPr>
        <xdr:cNvPr id="624" name="Text Box 58"/>
        <xdr:cNvSpPr txBox="1">
          <a:spLocks noChangeArrowheads="1"/>
        </xdr:cNvSpPr>
      </xdr:nvSpPr>
      <xdr:spPr>
        <a:xfrm>
          <a:off x="1495425" y="30480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714500"/>
    <xdr:sp fLocksText="0">
      <xdr:nvSpPr>
        <xdr:cNvPr id="625" name="Text Box 59"/>
        <xdr:cNvSpPr txBox="1">
          <a:spLocks noChangeArrowheads="1"/>
        </xdr:cNvSpPr>
      </xdr:nvSpPr>
      <xdr:spPr>
        <a:xfrm>
          <a:off x="1495425" y="30480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714500"/>
    <xdr:sp fLocksText="0">
      <xdr:nvSpPr>
        <xdr:cNvPr id="626" name="Text Box 10"/>
        <xdr:cNvSpPr txBox="1">
          <a:spLocks noChangeArrowheads="1"/>
        </xdr:cNvSpPr>
      </xdr:nvSpPr>
      <xdr:spPr>
        <a:xfrm>
          <a:off x="1495425" y="30480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714500"/>
    <xdr:sp fLocksText="0">
      <xdr:nvSpPr>
        <xdr:cNvPr id="627" name="Text Box 60"/>
        <xdr:cNvSpPr txBox="1">
          <a:spLocks noChangeArrowheads="1"/>
        </xdr:cNvSpPr>
      </xdr:nvSpPr>
      <xdr:spPr>
        <a:xfrm>
          <a:off x="1495425" y="30480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714500"/>
    <xdr:sp fLocksText="0">
      <xdr:nvSpPr>
        <xdr:cNvPr id="628" name="Text Box 51"/>
        <xdr:cNvSpPr txBox="1">
          <a:spLocks noChangeArrowheads="1"/>
        </xdr:cNvSpPr>
      </xdr:nvSpPr>
      <xdr:spPr>
        <a:xfrm>
          <a:off x="1495425" y="30480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714500"/>
    <xdr:sp fLocksText="0">
      <xdr:nvSpPr>
        <xdr:cNvPr id="629" name="Text Box 52"/>
        <xdr:cNvSpPr txBox="1">
          <a:spLocks noChangeArrowheads="1"/>
        </xdr:cNvSpPr>
      </xdr:nvSpPr>
      <xdr:spPr>
        <a:xfrm>
          <a:off x="1495425" y="30480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714500"/>
    <xdr:sp fLocksText="0">
      <xdr:nvSpPr>
        <xdr:cNvPr id="630" name="Text Box 53"/>
        <xdr:cNvSpPr txBox="1">
          <a:spLocks noChangeArrowheads="1"/>
        </xdr:cNvSpPr>
      </xdr:nvSpPr>
      <xdr:spPr>
        <a:xfrm>
          <a:off x="1495425" y="30480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714500"/>
    <xdr:sp fLocksText="0">
      <xdr:nvSpPr>
        <xdr:cNvPr id="631" name="Text Box 10"/>
        <xdr:cNvSpPr txBox="1">
          <a:spLocks noChangeArrowheads="1"/>
        </xdr:cNvSpPr>
      </xdr:nvSpPr>
      <xdr:spPr>
        <a:xfrm>
          <a:off x="1495425" y="30480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38225"/>
    <xdr:sp fLocksText="0">
      <xdr:nvSpPr>
        <xdr:cNvPr id="632" name="Text Box 51"/>
        <xdr:cNvSpPr txBox="1">
          <a:spLocks noChangeArrowheads="1"/>
        </xdr:cNvSpPr>
      </xdr:nvSpPr>
      <xdr:spPr>
        <a:xfrm>
          <a:off x="1495425" y="304800"/>
          <a:ext cx="171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38225"/>
    <xdr:sp fLocksText="0">
      <xdr:nvSpPr>
        <xdr:cNvPr id="633" name="Text Box 52"/>
        <xdr:cNvSpPr txBox="1">
          <a:spLocks noChangeArrowheads="1"/>
        </xdr:cNvSpPr>
      </xdr:nvSpPr>
      <xdr:spPr>
        <a:xfrm>
          <a:off x="1495425" y="304800"/>
          <a:ext cx="171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38225"/>
    <xdr:sp fLocksText="0">
      <xdr:nvSpPr>
        <xdr:cNvPr id="634" name="Text Box 53"/>
        <xdr:cNvSpPr txBox="1">
          <a:spLocks noChangeArrowheads="1"/>
        </xdr:cNvSpPr>
      </xdr:nvSpPr>
      <xdr:spPr>
        <a:xfrm>
          <a:off x="1495425" y="304800"/>
          <a:ext cx="171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38225"/>
    <xdr:sp fLocksText="0">
      <xdr:nvSpPr>
        <xdr:cNvPr id="635" name="Text Box 54"/>
        <xdr:cNvSpPr txBox="1">
          <a:spLocks noChangeArrowheads="1"/>
        </xdr:cNvSpPr>
      </xdr:nvSpPr>
      <xdr:spPr>
        <a:xfrm>
          <a:off x="1495425" y="304800"/>
          <a:ext cx="171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1</xdr:row>
      <xdr:rowOff>0</xdr:rowOff>
    </xdr:from>
    <xdr:ext cx="133350" cy="1038225"/>
    <xdr:sp fLocksText="0">
      <xdr:nvSpPr>
        <xdr:cNvPr id="636" name="Text Box 55"/>
        <xdr:cNvSpPr txBox="1">
          <a:spLocks noChangeArrowheads="1"/>
        </xdr:cNvSpPr>
      </xdr:nvSpPr>
      <xdr:spPr>
        <a:xfrm>
          <a:off x="1571625" y="304800"/>
          <a:ext cx="1333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38225"/>
    <xdr:sp fLocksText="0">
      <xdr:nvSpPr>
        <xdr:cNvPr id="637" name="Text Box 56"/>
        <xdr:cNvSpPr txBox="1">
          <a:spLocks noChangeArrowheads="1"/>
        </xdr:cNvSpPr>
      </xdr:nvSpPr>
      <xdr:spPr>
        <a:xfrm>
          <a:off x="1495425" y="304800"/>
          <a:ext cx="171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38225"/>
    <xdr:sp fLocksText="0">
      <xdr:nvSpPr>
        <xdr:cNvPr id="638" name="Text Box 57"/>
        <xdr:cNvSpPr txBox="1">
          <a:spLocks noChangeArrowheads="1"/>
        </xdr:cNvSpPr>
      </xdr:nvSpPr>
      <xdr:spPr>
        <a:xfrm>
          <a:off x="1495425" y="304800"/>
          <a:ext cx="171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38225"/>
    <xdr:sp fLocksText="0">
      <xdr:nvSpPr>
        <xdr:cNvPr id="639" name="Text Box 58"/>
        <xdr:cNvSpPr txBox="1">
          <a:spLocks noChangeArrowheads="1"/>
        </xdr:cNvSpPr>
      </xdr:nvSpPr>
      <xdr:spPr>
        <a:xfrm>
          <a:off x="1495425" y="304800"/>
          <a:ext cx="171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38225"/>
    <xdr:sp fLocksText="0">
      <xdr:nvSpPr>
        <xdr:cNvPr id="640" name="Text Box 59"/>
        <xdr:cNvSpPr txBox="1">
          <a:spLocks noChangeArrowheads="1"/>
        </xdr:cNvSpPr>
      </xdr:nvSpPr>
      <xdr:spPr>
        <a:xfrm>
          <a:off x="1495425" y="304800"/>
          <a:ext cx="171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38225"/>
    <xdr:sp fLocksText="0">
      <xdr:nvSpPr>
        <xdr:cNvPr id="641" name="Text Box 10"/>
        <xdr:cNvSpPr txBox="1">
          <a:spLocks noChangeArrowheads="1"/>
        </xdr:cNvSpPr>
      </xdr:nvSpPr>
      <xdr:spPr>
        <a:xfrm>
          <a:off x="1495425" y="304800"/>
          <a:ext cx="171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38225"/>
    <xdr:sp fLocksText="0">
      <xdr:nvSpPr>
        <xdr:cNvPr id="642" name="Text Box 60"/>
        <xdr:cNvSpPr txBox="1">
          <a:spLocks noChangeArrowheads="1"/>
        </xdr:cNvSpPr>
      </xdr:nvSpPr>
      <xdr:spPr>
        <a:xfrm>
          <a:off x="1495425" y="304800"/>
          <a:ext cx="171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38225"/>
    <xdr:sp fLocksText="0">
      <xdr:nvSpPr>
        <xdr:cNvPr id="643" name="Text Box 51"/>
        <xdr:cNvSpPr txBox="1">
          <a:spLocks noChangeArrowheads="1"/>
        </xdr:cNvSpPr>
      </xdr:nvSpPr>
      <xdr:spPr>
        <a:xfrm>
          <a:off x="1495425" y="304800"/>
          <a:ext cx="171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38225"/>
    <xdr:sp fLocksText="0">
      <xdr:nvSpPr>
        <xdr:cNvPr id="644" name="Text Box 52"/>
        <xdr:cNvSpPr txBox="1">
          <a:spLocks noChangeArrowheads="1"/>
        </xdr:cNvSpPr>
      </xdr:nvSpPr>
      <xdr:spPr>
        <a:xfrm>
          <a:off x="1495425" y="304800"/>
          <a:ext cx="171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38225"/>
    <xdr:sp fLocksText="0">
      <xdr:nvSpPr>
        <xdr:cNvPr id="645" name="Text Box 53"/>
        <xdr:cNvSpPr txBox="1">
          <a:spLocks noChangeArrowheads="1"/>
        </xdr:cNvSpPr>
      </xdr:nvSpPr>
      <xdr:spPr>
        <a:xfrm>
          <a:off x="1495425" y="304800"/>
          <a:ext cx="171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38225"/>
    <xdr:sp fLocksText="0">
      <xdr:nvSpPr>
        <xdr:cNvPr id="646" name="Text Box 10"/>
        <xdr:cNvSpPr txBox="1">
          <a:spLocks noChangeArrowheads="1"/>
        </xdr:cNvSpPr>
      </xdr:nvSpPr>
      <xdr:spPr>
        <a:xfrm>
          <a:off x="1495425" y="304800"/>
          <a:ext cx="171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62025"/>
    <xdr:sp fLocksText="0">
      <xdr:nvSpPr>
        <xdr:cNvPr id="647" name="Text Box 51"/>
        <xdr:cNvSpPr txBox="1">
          <a:spLocks noChangeArrowheads="1"/>
        </xdr:cNvSpPr>
      </xdr:nvSpPr>
      <xdr:spPr>
        <a:xfrm>
          <a:off x="1495425" y="304800"/>
          <a:ext cx="1905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62025"/>
    <xdr:sp fLocksText="0">
      <xdr:nvSpPr>
        <xdr:cNvPr id="648" name="Text Box 52"/>
        <xdr:cNvSpPr txBox="1">
          <a:spLocks noChangeArrowheads="1"/>
        </xdr:cNvSpPr>
      </xdr:nvSpPr>
      <xdr:spPr>
        <a:xfrm>
          <a:off x="1495425" y="304800"/>
          <a:ext cx="1905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62025"/>
    <xdr:sp fLocksText="0">
      <xdr:nvSpPr>
        <xdr:cNvPr id="649" name="Text Box 53"/>
        <xdr:cNvSpPr txBox="1">
          <a:spLocks noChangeArrowheads="1"/>
        </xdr:cNvSpPr>
      </xdr:nvSpPr>
      <xdr:spPr>
        <a:xfrm>
          <a:off x="1495425" y="304800"/>
          <a:ext cx="1905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62025"/>
    <xdr:sp fLocksText="0">
      <xdr:nvSpPr>
        <xdr:cNvPr id="650" name="Text Box 54"/>
        <xdr:cNvSpPr txBox="1">
          <a:spLocks noChangeArrowheads="1"/>
        </xdr:cNvSpPr>
      </xdr:nvSpPr>
      <xdr:spPr>
        <a:xfrm>
          <a:off x="1495425" y="304800"/>
          <a:ext cx="1905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1</xdr:row>
      <xdr:rowOff>0</xdr:rowOff>
    </xdr:from>
    <xdr:ext cx="142875" cy="962025"/>
    <xdr:sp fLocksText="0">
      <xdr:nvSpPr>
        <xdr:cNvPr id="651" name="Text Box 55"/>
        <xdr:cNvSpPr txBox="1">
          <a:spLocks noChangeArrowheads="1"/>
        </xdr:cNvSpPr>
      </xdr:nvSpPr>
      <xdr:spPr>
        <a:xfrm>
          <a:off x="1571625" y="304800"/>
          <a:ext cx="1428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62025"/>
    <xdr:sp fLocksText="0">
      <xdr:nvSpPr>
        <xdr:cNvPr id="652" name="Text Box 56"/>
        <xdr:cNvSpPr txBox="1">
          <a:spLocks noChangeArrowheads="1"/>
        </xdr:cNvSpPr>
      </xdr:nvSpPr>
      <xdr:spPr>
        <a:xfrm>
          <a:off x="1495425" y="304800"/>
          <a:ext cx="1905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62025"/>
    <xdr:sp fLocksText="0">
      <xdr:nvSpPr>
        <xdr:cNvPr id="653" name="Text Box 57"/>
        <xdr:cNvSpPr txBox="1">
          <a:spLocks noChangeArrowheads="1"/>
        </xdr:cNvSpPr>
      </xdr:nvSpPr>
      <xdr:spPr>
        <a:xfrm>
          <a:off x="1495425" y="304800"/>
          <a:ext cx="1905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62025"/>
    <xdr:sp fLocksText="0">
      <xdr:nvSpPr>
        <xdr:cNvPr id="654" name="Text Box 58"/>
        <xdr:cNvSpPr txBox="1">
          <a:spLocks noChangeArrowheads="1"/>
        </xdr:cNvSpPr>
      </xdr:nvSpPr>
      <xdr:spPr>
        <a:xfrm>
          <a:off x="1495425" y="304800"/>
          <a:ext cx="1905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62025"/>
    <xdr:sp fLocksText="0">
      <xdr:nvSpPr>
        <xdr:cNvPr id="655" name="Text Box 59"/>
        <xdr:cNvSpPr txBox="1">
          <a:spLocks noChangeArrowheads="1"/>
        </xdr:cNvSpPr>
      </xdr:nvSpPr>
      <xdr:spPr>
        <a:xfrm>
          <a:off x="1495425" y="304800"/>
          <a:ext cx="1905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62025"/>
    <xdr:sp fLocksText="0">
      <xdr:nvSpPr>
        <xdr:cNvPr id="656" name="Text Box 550"/>
        <xdr:cNvSpPr txBox="1">
          <a:spLocks noChangeArrowheads="1"/>
        </xdr:cNvSpPr>
      </xdr:nvSpPr>
      <xdr:spPr>
        <a:xfrm>
          <a:off x="1495425" y="304800"/>
          <a:ext cx="1905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62025"/>
    <xdr:sp fLocksText="0">
      <xdr:nvSpPr>
        <xdr:cNvPr id="657" name="Text Box 551"/>
        <xdr:cNvSpPr txBox="1">
          <a:spLocks noChangeArrowheads="1"/>
        </xdr:cNvSpPr>
      </xdr:nvSpPr>
      <xdr:spPr>
        <a:xfrm>
          <a:off x="1495425" y="304800"/>
          <a:ext cx="1905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62025"/>
    <xdr:sp fLocksText="0">
      <xdr:nvSpPr>
        <xdr:cNvPr id="658" name="Text Box 552"/>
        <xdr:cNvSpPr txBox="1">
          <a:spLocks noChangeArrowheads="1"/>
        </xdr:cNvSpPr>
      </xdr:nvSpPr>
      <xdr:spPr>
        <a:xfrm>
          <a:off x="1495425" y="304800"/>
          <a:ext cx="1905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62025"/>
    <xdr:sp fLocksText="0">
      <xdr:nvSpPr>
        <xdr:cNvPr id="659" name="Text Box 553"/>
        <xdr:cNvSpPr txBox="1">
          <a:spLocks noChangeArrowheads="1"/>
        </xdr:cNvSpPr>
      </xdr:nvSpPr>
      <xdr:spPr>
        <a:xfrm>
          <a:off x="1495425" y="304800"/>
          <a:ext cx="1905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62025"/>
    <xdr:sp fLocksText="0">
      <xdr:nvSpPr>
        <xdr:cNvPr id="660" name="Text Box 554"/>
        <xdr:cNvSpPr txBox="1">
          <a:spLocks noChangeArrowheads="1"/>
        </xdr:cNvSpPr>
      </xdr:nvSpPr>
      <xdr:spPr>
        <a:xfrm>
          <a:off x="1495425" y="304800"/>
          <a:ext cx="1905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62025"/>
    <xdr:sp fLocksText="0">
      <xdr:nvSpPr>
        <xdr:cNvPr id="661" name="Text Box 555"/>
        <xdr:cNvSpPr txBox="1">
          <a:spLocks noChangeArrowheads="1"/>
        </xdr:cNvSpPr>
      </xdr:nvSpPr>
      <xdr:spPr>
        <a:xfrm>
          <a:off x="1495425" y="304800"/>
          <a:ext cx="1905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662" name="Text Box 51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663" name="Text Box 52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664" name="Text Box 53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665" name="Text Box 54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1</xdr:row>
      <xdr:rowOff>0</xdr:rowOff>
    </xdr:from>
    <xdr:ext cx="133350" cy="1714500"/>
    <xdr:sp fLocksText="0">
      <xdr:nvSpPr>
        <xdr:cNvPr id="666" name="Text Box 55"/>
        <xdr:cNvSpPr txBox="1">
          <a:spLocks noChangeArrowheads="1"/>
        </xdr:cNvSpPr>
      </xdr:nvSpPr>
      <xdr:spPr>
        <a:xfrm>
          <a:off x="1571625" y="304800"/>
          <a:ext cx="1333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667" name="Text Box 56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668" name="Text Box 57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669" name="Text Box 58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670" name="Text Box 59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671" name="Text Box 10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672" name="Text Box 60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673" name="Text Box 51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674" name="Text Box 52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675" name="Text Box 53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676" name="Text Box 10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677" name="Text Box 51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678" name="Text Box 52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679" name="Text Box 53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680" name="Text Box 54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1</xdr:row>
      <xdr:rowOff>0</xdr:rowOff>
    </xdr:from>
    <xdr:ext cx="133350" cy="1714500"/>
    <xdr:sp fLocksText="0">
      <xdr:nvSpPr>
        <xdr:cNvPr id="681" name="Text Box 55"/>
        <xdr:cNvSpPr txBox="1">
          <a:spLocks noChangeArrowheads="1"/>
        </xdr:cNvSpPr>
      </xdr:nvSpPr>
      <xdr:spPr>
        <a:xfrm>
          <a:off x="1571625" y="304800"/>
          <a:ext cx="1333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682" name="Text Box 56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683" name="Text Box 57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684" name="Text Box 58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685" name="Text Box 59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686" name="Text Box 10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687" name="Text Box 60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688" name="Text Box 51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689" name="Text Box 52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690" name="Text Box 53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691" name="Text Box 10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714500"/>
    <xdr:sp fLocksText="0">
      <xdr:nvSpPr>
        <xdr:cNvPr id="692" name="Text Box 51"/>
        <xdr:cNvSpPr txBox="1">
          <a:spLocks noChangeArrowheads="1"/>
        </xdr:cNvSpPr>
      </xdr:nvSpPr>
      <xdr:spPr>
        <a:xfrm>
          <a:off x="1495425" y="30480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714500"/>
    <xdr:sp fLocksText="0">
      <xdr:nvSpPr>
        <xdr:cNvPr id="693" name="Text Box 52"/>
        <xdr:cNvSpPr txBox="1">
          <a:spLocks noChangeArrowheads="1"/>
        </xdr:cNvSpPr>
      </xdr:nvSpPr>
      <xdr:spPr>
        <a:xfrm>
          <a:off x="1495425" y="30480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714500"/>
    <xdr:sp fLocksText="0">
      <xdr:nvSpPr>
        <xdr:cNvPr id="694" name="Text Box 53"/>
        <xdr:cNvSpPr txBox="1">
          <a:spLocks noChangeArrowheads="1"/>
        </xdr:cNvSpPr>
      </xdr:nvSpPr>
      <xdr:spPr>
        <a:xfrm>
          <a:off x="1495425" y="30480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714500"/>
    <xdr:sp fLocksText="0">
      <xdr:nvSpPr>
        <xdr:cNvPr id="695" name="Text Box 54"/>
        <xdr:cNvSpPr txBox="1">
          <a:spLocks noChangeArrowheads="1"/>
        </xdr:cNvSpPr>
      </xdr:nvSpPr>
      <xdr:spPr>
        <a:xfrm>
          <a:off x="1495425" y="30480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1</xdr:row>
      <xdr:rowOff>0</xdr:rowOff>
    </xdr:from>
    <xdr:ext cx="142875" cy="1714500"/>
    <xdr:sp fLocksText="0">
      <xdr:nvSpPr>
        <xdr:cNvPr id="696" name="Text Box 55"/>
        <xdr:cNvSpPr txBox="1">
          <a:spLocks noChangeArrowheads="1"/>
        </xdr:cNvSpPr>
      </xdr:nvSpPr>
      <xdr:spPr>
        <a:xfrm>
          <a:off x="1571625" y="304800"/>
          <a:ext cx="142875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714500"/>
    <xdr:sp fLocksText="0">
      <xdr:nvSpPr>
        <xdr:cNvPr id="697" name="Text Box 56"/>
        <xdr:cNvSpPr txBox="1">
          <a:spLocks noChangeArrowheads="1"/>
        </xdr:cNvSpPr>
      </xdr:nvSpPr>
      <xdr:spPr>
        <a:xfrm>
          <a:off x="1495425" y="30480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714500"/>
    <xdr:sp fLocksText="0">
      <xdr:nvSpPr>
        <xdr:cNvPr id="698" name="Text Box 57"/>
        <xdr:cNvSpPr txBox="1">
          <a:spLocks noChangeArrowheads="1"/>
        </xdr:cNvSpPr>
      </xdr:nvSpPr>
      <xdr:spPr>
        <a:xfrm>
          <a:off x="1495425" y="30480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714500"/>
    <xdr:sp fLocksText="0">
      <xdr:nvSpPr>
        <xdr:cNvPr id="699" name="Text Box 58"/>
        <xdr:cNvSpPr txBox="1">
          <a:spLocks noChangeArrowheads="1"/>
        </xdr:cNvSpPr>
      </xdr:nvSpPr>
      <xdr:spPr>
        <a:xfrm>
          <a:off x="1495425" y="30480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714500"/>
    <xdr:sp fLocksText="0">
      <xdr:nvSpPr>
        <xdr:cNvPr id="700" name="Text Box 59"/>
        <xdr:cNvSpPr txBox="1">
          <a:spLocks noChangeArrowheads="1"/>
        </xdr:cNvSpPr>
      </xdr:nvSpPr>
      <xdr:spPr>
        <a:xfrm>
          <a:off x="1495425" y="30480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714500"/>
    <xdr:sp fLocksText="0">
      <xdr:nvSpPr>
        <xdr:cNvPr id="701" name="Text Box 10"/>
        <xdr:cNvSpPr txBox="1">
          <a:spLocks noChangeArrowheads="1"/>
        </xdr:cNvSpPr>
      </xdr:nvSpPr>
      <xdr:spPr>
        <a:xfrm>
          <a:off x="1495425" y="30480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714500"/>
    <xdr:sp fLocksText="0">
      <xdr:nvSpPr>
        <xdr:cNvPr id="702" name="Text Box 60"/>
        <xdr:cNvSpPr txBox="1">
          <a:spLocks noChangeArrowheads="1"/>
        </xdr:cNvSpPr>
      </xdr:nvSpPr>
      <xdr:spPr>
        <a:xfrm>
          <a:off x="1495425" y="30480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714500"/>
    <xdr:sp fLocksText="0">
      <xdr:nvSpPr>
        <xdr:cNvPr id="703" name="Text Box 51"/>
        <xdr:cNvSpPr txBox="1">
          <a:spLocks noChangeArrowheads="1"/>
        </xdr:cNvSpPr>
      </xdr:nvSpPr>
      <xdr:spPr>
        <a:xfrm>
          <a:off x="1495425" y="30480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714500"/>
    <xdr:sp fLocksText="0">
      <xdr:nvSpPr>
        <xdr:cNvPr id="704" name="Text Box 52"/>
        <xdr:cNvSpPr txBox="1">
          <a:spLocks noChangeArrowheads="1"/>
        </xdr:cNvSpPr>
      </xdr:nvSpPr>
      <xdr:spPr>
        <a:xfrm>
          <a:off x="1495425" y="30480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714500"/>
    <xdr:sp fLocksText="0">
      <xdr:nvSpPr>
        <xdr:cNvPr id="705" name="Text Box 53"/>
        <xdr:cNvSpPr txBox="1">
          <a:spLocks noChangeArrowheads="1"/>
        </xdr:cNvSpPr>
      </xdr:nvSpPr>
      <xdr:spPr>
        <a:xfrm>
          <a:off x="1495425" y="30480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714500"/>
    <xdr:sp fLocksText="0">
      <xdr:nvSpPr>
        <xdr:cNvPr id="706" name="Text Box 10"/>
        <xdr:cNvSpPr txBox="1">
          <a:spLocks noChangeArrowheads="1"/>
        </xdr:cNvSpPr>
      </xdr:nvSpPr>
      <xdr:spPr>
        <a:xfrm>
          <a:off x="1495425" y="30480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38225"/>
    <xdr:sp fLocksText="0">
      <xdr:nvSpPr>
        <xdr:cNvPr id="707" name="Text Box 51"/>
        <xdr:cNvSpPr txBox="1">
          <a:spLocks noChangeArrowheads="1"/>
        </xdr:cNvSpPr>
      </xdr:nvSpPr>
      <xdr:spPr>
        <a:xfrm>
          <a:off x="1495425" y="304800"/>
          <a:ext cx="171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38225"/>
    <xdr:sp fLocksText="0">
      <xdr:nvSpPr>
        <xdr:cNvPr id="708" name="Text Box 52"/>
        <xdr:cNvSpPr txBox="1">
          <a:spLocks noChangeArrowheads="1"/>
        </xdr:cNvSpPr>
      </xdr:nvSpPr>
      <xdr:spPr>
        <a:xfrm>
          <a:off x="1495425" y="304800"/>
          <a:ext cx="171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38225"/>
    <xdr:sp fLocksText="0">
      <xdr:nvSpPr>
        <xdr:cNvPr id="709" name="Text Box 53"/>
        <xdr:cNvSpPr txBox="1">
          <a:spLocks noChangeArrowheads="1"/>
        </xdr:cNvSpPr>
      </xdr:nvSpPr>
      <xdr:spPr>
        <a:xfrm>
          <a:off x="1495425" y="304800"/>
          <a:ext cx="171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38225"/>
    <xdr:sp fLocksText="0">
      <xdr:nvSpPr>
        <xdr:cNvPr id="710" name="Text Box 54"/>
        <xdr:cNvSpPr txBox="1">
          <a:spLocks noChangeArrowheads="1"/>
        </xdr:cNvSpPr>
      </xdr:nvSpPr>
      <xdr:spPr>
        <a:xfrm>
          <a:off x="1495425" y="304800"/>
          <a:ext cx="171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1</xdr:row>
      <xdr:rowOff>0</xdr:rowOff>
    </xdr:from>
    <xdr:ext cx="133350" cy="1038225"/>
    <xdr:sp fLocksText="0">
      <xdr:nvSpPr>
        <xdr:cNvPr id="711" name="Text Box 55"/>
        <xdr:cNvSpPr txBox="1">
          <a:spLocks noChangeArrowheads="1"/>
        </xdr:cNvSpPr>
      </xdr:nvSpPr>
      <xdr:spPr>
        <a:xfrm>
          <a:off x="1571625" y="304800"/>
          <a:ext cx="1333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38225"/>
    <xdr:sp fLocksText="0">
      <xdr:nvSpPr>
        <xdr:cNvPr id="712" name="Text Box 56"/>
        <xdr:cNvSpPr txBox="1">
          <a:spLocks noChangeArrowheads="1"/>
        </xdr:cNvSpPr>
      </xdr:nvSpPr>
      <xdr:spPr>
        <a:xfrm>
          <a:off x="1495425" y="304800"/>
          <a:ext cx="171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38225"/>
    <xdr:sp fLocksText="0">
      <xdr:nvSpPr>
        <xdr:cNvPr id="713" name="Text Box 57"/>
        <xdr:cNvSpPr txBox="1">
          <a:spLocks noChangeArrowheads="1"/>
        </xdr:cNvSpPr>
      </xdr:nvSpPr>
      <xdr:spPr>
        <a:xfrm>
          <a:off x="1495425" y="304800"/>
          <a:ext cx="171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38225"/>
    <xdr:sp fLocksText="0">
      <xdr:nvSpPr>
        <xdr:cNvPr id="714" name="Text Box 58"/>
        <xdr:cNvSpPr txBox="1">
          <a:spLocks noChangeArrowheads="1"/>
        </xdr:cNvSpPr>
      </xdr:nvSpPr>
      <xdr:spPr>
        <a:xfrm>
          <a:off x="1495425" y="304800"/>
          <a:ext cx="171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38225"/>
    <xdr:sp fLocksText="0">
      <xdr:nvSpPr>
        <xdr:cNvPr id="715" name="Text Box 59"/>
        <xdr:cNvSpPr txBox="1">
          <a:spLocks noChangeArrowheads="1"/>
        </xdr:cNvSpPr>
      </xdr:nvSpPr>
      <xdr:spPr>
        <a:xfrm>
          <a:off x="1495425" y="304800"/>
          <a:ext cx="171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38225"/>
    <xdr:sp fLocksText="0">
      <xdr:nvSpPr>
        <xdr:cNvPr id="716" name="Text Box 10"/>
        <xdr:cNvSpPr txBox="1">
          <a:spLocks noChangeArrowheads="1"/>
        </xdr:cNvSpPr>
      </xdr:nvSpPr>
      <xdr:spPr>
        <a:xfrm>
          <a:off x="1495425" y="304800"/>
          <a:ext cx="171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38225"/>
    <xdr:sp fLocksText="0">
      <xdr:nvSpPr>
        <xdr:cNvPr id="717" name="Text Box 60"/>
        <xdr:cNvSpPr txBox="1">
          <a:spLocks noChangeArrowheads="1"/>
        </xdr:cNvSpPr>
      </xdr:nvSpPr>
      <xdr:spPr>
        <a:xfrm>
          <a:off x="1495425" y="304800"/>
          <a:ext cx="171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38225"/>
    <xdr:sp fLocksText="0">
      <xdr:nvSpPr>
        <xdr:cNvPr id="718" name="Text Box 51"/>
        <xdr:cNvSpPr txBox="1">
          <a:spLocks noChangeArrowheads="1"/>
        </xdr:cNvSpPr>
      </xdr:nvSpPr>
      <xdr:spPr>
        <a:xfrm>
          <a:off x="1495425" y="304800"/>
          <a:ext cx="171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38225"/>
    <xdr:sp fLocksText="0">
      <xdr:nvSpPr>
        <xdr:cNvPr id="719" name="Text Box 52"/>
        <xdr:cNvSpPr txBox="1">
          <a:spLocks noChangeArrowheads="1"/>
        </xdr:cNvSpPr>
      </xdr:nvSpPr>
      <xdr:spPr>
        <a:xfrm>
          <a:off x="1495425" y="304800"/>
          <a:ext cx="171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38225"/>
    <xdr:sp fLocksText="0">
      <xdr:nvSpPr>
        <xdr:cNvPr id="720" name="Text Box 53"/>
        <xdr:cNvSpPr txBox="1">
          <a:spLocks noChangeArrowheads="1"/>
        </xdr:cNvSpPr>
      </xdr:nvSpPr>
      <xdr:spPr>
        <a:xfrm>
          <a:off x="1495425" y="304800"/>
          <a:ext cx="171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38225"/>
    <xdr:sp fLocksText="0">
      <xdr:nvSpPr>
        <xdr:cNvPr id="721" name="Text Box 10"/>
        <xdr:cNvSpPr txBox="1">
          <a:spLocks noChangeArrowheads="1"/>
        </xdr:cNvSpPr>
      </xdr:nvSpPr>
      <xdr:spPr>
        <a:xfrm>
          <a:off x="1495425" y="304800"/>
          <a:ext cx="171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62025"/>
    <xdr:sp fLocksText="0">
      <xdr:nvSpPr>
        <xdr:cNvPr id="722" name="Text Box 51"/>
        <xdr:cNvSpPr txBox="1">
          <a:spLocks noChangeArrowheads="1"/>
        </xdr:cNvSpPr>
      </xdr:nvSpPr>
      <xdr:spPr>
        <a:xfrm>
          <a:off x="1495425" y="304800"/>
          <a:ext cx="1905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62025"/>
    <xdr:sp fLocksText="0">
      <xdr:nvSpPr>
        <xdr:cNvPr id="723" name="Text Box 52"/>
        <xdr:cNvSpPr txBox="1">
          <a:spLocks noChangeArrowheads="1"/>
        </xdr:cNvSpPr>
      </xdr:nvSpPr>
      <xdr:spPr>
        <a:xfrm>
          <a:off x="1495425" y="304800"/>
          <a:ext cx="1905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62025"/>
    <xdr:sp fLocksText="0">
      <xdr:nvSpPr>
        <xdr:cNvPr id="724" name="Text Box 53"/>
        <xdr:cNvSpPr txBox="1">
          <a:spLocks noChangeArrowheads="1"/>
        </xdr:cNvSpPr>
      </xdr:nvSpPr>
      <xdr:spPr>
        <a:xfrm>
          <a:off x="1495425" y="304800"/>
          <a:ext cx="1905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62025"/>
    <xdr:sp fLocksText="0">
      <xdr:nvSpPr>
        <xdr:cNvPr id="725" name="Text Box 54"/>
        <xdr:cNvSpPr txBox="1">
          <a:spLocks noChangeArrowheads="1"/>
        </xdr:cNvSpPr>
      </xdr:nvSpPr>
      <xdr:spPr>
        <a:xfrm>
          <a:off x="1495425" y="304800"/>
          <a:ext cx="1905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1</xdr:row>
      <xdr:rowOff>0</xdr:rowOff>
    </xdr:from>
    <xdr:ext cx="142875" cy="962025"/>
    <xdr:sp fLocksText="0">
      <xdr:nvSpPr>
        <xdr:cNvPr id="726" name="Text Box 55"/>
        <xdr:cNvSpPr txBox="1">
          <a:spLocks noChangeArrowheads="1"/>
        </xdr:cNvSpPr>
      </xdr:nvSpPr>
      <xdr:spPr>
        <a:xfrm>
          <a:off x="1571625" y="304800"/>
          <a:ext cx="1428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62025"/>
    <xdr:sp fLocksText="0">
      <xdr:nvSpPr>
        <xdr:cNvPr id="727" name="Text Box 56"/>
        <xdr:cNvSpPr txBox="1">
          <a:spLocks noChangeArrowheads="1"/>
        </xdr:cNvSpPr>
      </xdr:nvSpPr>
      <xdr:spPr>
        <a:xfrm>
          <a:off x="1495425" y="304800"/>
          <a:ext cx="1905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62025"/>
    <xdr:sp fLocksText="0">
      <xdr:nvSpPr>
        <xdr:cNvPr id="728" name="Text Box 57"/>
        <xdr:cNvSpPr txBox="1">
          <a:spLocks noChangeArrowheads="1"/>
        </xdr:cNvSpPr>
      </xdr:nvSpPr>
      <xdr:spPr>
        <a:xfrm>
          <a:off x="1495425" y="304800"/>
          <a:ext cx="1905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62025"/>
    <xdr:sp fLocksText="0">
      <xdr:nvSpPr>
        <xdr:cNvPr id="729" name="Text Box 58"/>
        <xdr:cNvSpPr txBox="1">
          <a:spLocks noChangeArrowheads="1"/>
        </xdr:cNvSpPr>
      </xdr:nvSpPr>
      <xdr:spPr>
        <a:xfrm>
          <a:off x="1495425" y="304800"/>
          <a:ext cx="1905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62025"/>
    <xdr:sp fLocksText="0">
      <xdr:nvSpPr>
        <xdr:cNvPr id="730" name="Text Box 59"/>
        <xdr:cNvSpPr txBox="1">
          <a:spLocks noChangeArrowheads="1"/>
        </xdr:cNvSpPr>
      </xdr:nvSpPr>
      <xdr:spPr>
        <a:xfrm>
          <a:off x="1495425" y="304800"/>
          <a:ext cx="1905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62025"/>
    <xdr:sp fLocksText="0">
      <xdr:nvSpPr>
        <xdr:cNvPr id="731" name="Text Box 550"/>
        <xdr:cNvSpPr txBox="1">
          <a:spLocks noChangeArrowheads="1"/>
        </xdr:cNvSpPr>
      </xdr:nvSpPr>
      <xdr:spPr>
        <a:xfrm>
          <a:off x="1495425" y="304800"/>
          <a:ext cx="1905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62025"/>
    <xdr:sp fLocksText="0">
      <xdr:nvSpPr>
        <xdr:cNvPr id="732" name="Text Box 551"/>
        <xdr:cNvSpPr txBox="1">
          <a:spLocks noChangeArrowheads="1"/>
        </xdr:cNvSpPr>
      </xdr:nvSpPr>
      <xdr:spPr>
        <a:xfrm>
          <a:off x="1495425" y="304800"/>
          <a:ext cx="1905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62025"/>
    <xdr:sp fLocksText="0">
      <xdr:nvSpPr>
        <xdr:cNvPr id="733" name="Text Box 552"/>
        <xdr:cNvSpPr txBox="1">
          <a:spLocks noChangeArrowheads="1"/>
        </xdr:cNvSpPr>
      </xdr:nvSpPr>
      <xdr:spPr>
        <a:xfrm>
          <a:off x="1495425" y="304800"/>
          <a:ext cx="1905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62025"/>
    <xdr:sp fLocksText="0">
      <xdr:nvSpPr>
        <xdr:cNvPr id="734" name="Text Box 553"/>
        <xdr:cNvSpPr txBox="1">
          <a:spLocks noChangeArrowheads="1"/>
        </xdr:cNvSpPr>
      </xdr:nvSpPr>
      <xdr:spPr>
        <a:xfrm>
          <a:off x="1495425" y="304800"/>
          <a:ext cx="1905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62025"/>
    <xdr:sp fLocksText="0">
      <xdr:nvSpPr>
        <xdr:cNvPr id="735" name="Text Box 554"/>
        <xdr:cNvSpPr txBox="1">
          <a:spLocks noChangeArrowheads="1"/>
        </xdr:cNvSpPr>
      </xdr:nvSpPr>
      <xdr:spPr>
        <a:xfrm>
          <a:off x="1495425" y="304800"/>
          <a:ext cx="1905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62025"/>
    <xdr:sp fLocksText="0">
      <xdr:nvSpPr>
        <xdr:cNvPr id="736" name="Text Box 555"/>
        <xdr:cNvSpPr txBox="1">
          <a:spLocks noChangeArrowheads="1"/>
        </xdr:cNvSpPr>
      </xdr:nvSpPr>
      <xdr:spPr>
        <a:xfrm>
          <a:off x="1495425" y="304800"/>
          <a:ext cx="1905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737" name="Text Box 51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738" name="Text Box 52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739" name="Text Box 53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740" name="Text Box 54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1</xdr:row>
      <xdr:rowOff>0</xdr:rowOff>
    </xdr:from>
    <xdr:ext cx="133350" cy="1714500"/>
    <xdr:sp fLocksText="0">
      <xdr:nvSpPr>
        <xdr:cNvPr id="741" name="Text Box 55"/>
        <xdr:cNvSpPr txBox="1">
          <a:spLocks noChangeArrowheads="1"/>
        </xdr:cNvSpPr>
      </xdr:nvSpPr>
      <xdr:spPr>
        <a:xfrm>
          <a:off x="1571625" y="304800"/>
          <a:ext cx="1333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742" name="Text Box 56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743" name="Text Box 57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744" name="Text Box 58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745" name="Text Box 59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746" name="Text Box 10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747" name="Text Box 60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748" name="Text Box 51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749" name="Text Box 52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750" name="Text Box 53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751" name="Text Box 10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752" name="Text Box 51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753" name="Text Box 52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754" name="Text Box 53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755" name="Text Box 54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1</xdr:row>
      <xdr:rowOff>0</xdr:rowOff>
    </xdr:from>
    <xdr:ext cx="133350" cy="1714500"/>
    <xdr:sp fLocksText="0">
      <xdr:nvSpPr>
        <xdr:cNvPr id="756" name="Text Box 55"/>
        <xdr:cNvSpPr txBox="1">
          <a:spLocks noChangeArrowheads="1"/>
        </xdr:cNvSpPr>
      </xdr:nvSpPr>
      <xdr:spPr>
        <a:xfrm>
          <a:off x="1571625" y="304800"/>
          <a:ext cx="1333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757" name="Text Box 56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758" name="Text Box 57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759" name="Text Box 58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760" name="Text Box 59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761" name="Text Box 10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762" name="Text Box 60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763" name="Text Box 51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764" name="Text Box 52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765" name="Text Box 53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766" name="Text Box 10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714500"/>
    <xdr:sp fLocksText="0">
      <xdr:nvSpPr>
        <xdr:cNvPr id="767" name="Text Box 51"/>
        <xdr:cNvSpPr txBox="1">
          <a:spLocks noChangeArrowheads="1"/>
        </xdr:cNvSpPr>
      </xdr:nvSpPr>
      <xdr:spPr>
        <a:xfrm>
          <a:off x="1495425" y="30480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714500"/>
    <xdr:sp fLocksText="0">
      <xdr:nvSpPr>
        <xdr:cNvPr id="768" name="Text Box 52"/>
        <xdr:cNvSpPr txBox="1">
          <a:spLocks noChangeArrowheads="1"/>
        </xdr:cNvSpPr>
      </xdr:nvSpPr>
      <xdr:spPr>
        <a:xfrm>
          <a:off x="1495425" y="30480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714500"/>
    <xdr:sp fLocksText="0">
      <xdr:nvSpPr>
        <xdr:cNvPr id="769" name="Text Box 53"/>
        <xdr:cNvSpPr txBox="1">
          <a:spLocks noChangeArrowheads="1"/>
        </xdr:cNvSpPr>
      </xdr:nvSpPr>
      <xdr:spPr>
        <a:xfrm>
          <a:off x="1495425" y="30480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714500"/>
    <xdr:sp fLocksText="0">
      <xdr:nvSpPr>
        <xdr:cNvPr id="770" name="Text Box 54"/>
        <xdr:cNvSpPr txBox="1">
          <a:spLocks noChangeArrowheads="1"/>
        </xdr:cNvSpPr>
      </xdr:nvSpPr>
      <xdr:spPr>
        <a:xfrm>
          <a:off x="1495425" y="30480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1</xdr:row>
      <xdr:rowOff>0</xdr:rowOff>
    </xdr:from>
    <xdr:ext cx="142875" cy="1714500"/>
    <xdr:sp fLocksText="0">
      <xdr:nvSpPr>
        <xdr:cNvPr id="771" name="Text Box 55"/>
        <xdr:cNvSpPr txBox="1">
          <a:spLocks noChangeArrowheads="1"/>
        </xdr:cNvSpPr>
      </xdr:nvSpPr>
      <xdr:spPr>
        <a:xfrm>
          <a:off x="1571625" y="304800"/>
          <a:ext cx="142875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714500"/>
    <xdr:sp fLocksText="0">
      <xdr:nvSpPr>
        <xdr:cNvPr id="772" name="Text Box 56"/>
        <xdr:cNvSpPr txBox="1">
          <a:spLocks noChangeArrowheads="1"/>
        </xdr:cNvSpPr>
      </xdr:nvSpPr>
      <xdr:spPr>
        <a:xfrm>
          <a:off x="1495425" y="30480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714500"/>
    <xdr:sp fLocksText="0">
      <xdr:nvSpPr>
        <xdr:cNvPr id="773" name="Text Box 57"/>
        <xdr:cNvSpPr txBox="1">
          <a:spLocks noChangeArrowheads="1"/>
        </xdr:cNvSpPr>
      </xdr:nvSpPr>
      <xdr:spPr>
        <a:xfrm>
          <a:off x="1495425" y="30480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714500"/>
    <xdr:sp fLocksText="0">
      <xdr:nvSpPr>
        <xdr:cNvPr id="774" name="Text Box 58"/>
        <xdr:cNvSpPr txBox="1">
          <a:spLocks noChangeArrowheads="1"/>
        </xdr:cNvSpPr>
      </xdr:nvSpPr>
      <xdr:spPr>
        <a:xfrm>
          <a:off x="1495425" y="30480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714500"/>
    <xdr:sp fLocksText="0">
      <xdr:nvSpPr>
        <xdr:cNvPr id="775" name="Text Box 59"/>
        <xdr:cNvSpPr txBox="1">
          <a:spLocks noChangeArrowheads="1"/>
        </xdr:cNvSpPr>
      </xdr:nvSpPr>
      <xdr:spPr>
        <a:xfrm>
          <a:off x="1495425" y="30480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714500"/>
    <xdr:sp fLocksText="0">
      <xdr:nvSpPr>
        <xdr:cNvPr id="776" name="Text Box 10"/>
        <xdr:cNvSpPr txBox="1">
          <a:spLocks noChangeArrowheads="1"/>
        </xdr:cNvSpPr>
      </xdr:nvSpPr>
      <xdr:spPr>
        <a:xfrm>
          <a:off x="1495425" y="30480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714500"/>
    <xdr:sp fLocksText="0">
      <xdr:nvSpPr>
        <xdr:cNvPr id="777" name="Text Box 60"/>
        <xdr:cNvSpPr txBox="1">
          <a:spLocks noChangeArrowheads="1"/>
        </xdr:cNvSpPr>
      </xdr:nvSpPr>
      <xdr:spPr>
        <a:xfrm>
          <a:off x="1495425" y="30480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714500"/>
    <xdr:sp fLocksText="0">
      <xdr:nvSpPr>
        <xdr:cNvPr id="778" name="Text Box 51"/>
        <xdr:cNvSpPr txBox="1">
          <a:spLocks noChangeArrowheads="1"/>
        </xdr:cNvSpPr>
      </xdr:nvSpPr>
      <xdr:spPr>
        <a:xfrm>
          <a:off x="1495425" y="30480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714500"/>
    <xdr:sp fLocksText="0">
      <xdr:nvSpPr>
        <xdr:cNvPr id="779" name="Text Box 52"/>
        <xdr:cNvSpPr txBox="1">
          <a:spLocks noChangeArrowheads="1"/>
        </xdr:cNvSpPr>
      </xdr:nvSpPr>
      <xdr:spPr>
        <a:xfrm>
          <a:off x="1495425" y="30480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714500"/>
    <xdr:sp fLocksText="0">
      <xdr:nvSpPr>
        <xdr:cNvPr id="780" name="Text Box 53"/>
        <xdr:cNvSpPr txBox="1">
          <a:spLocks noChangeArrowheads="1"/>
        </xdr:cNvSpPr>
      </xdr:nvSpPr>
      <xdr:spPr>
        <a:xfrm>
          <a:off x="1495425" y="30480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714500"/>
    <xdr:sp fLocksText="0">
      <xdr:nvSpPr>
        <xdr:cNvPr id="781" name="Text Box 10"/>
        <xdr:cNvSpPr txBox="1">
          <a:spLocks noChangeArrowheads="1"/>
        </xdr:cNvSpPr>
      </xdr:nvSpPr>
      <xdr:spPr>
        <a:xfrm>
          <a:off x="1495425" y="30480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38225"/>
    <xdr:sp fLocksText="0">
      <xdr:nvSpPr>
        <xdr:cNvPr id="782" name="Text Box 51"/>
        <xdr:cNvSpPr txBox="1">
          <a:spLocks noChangeArrowheads="1"/>
        </xdr:cNvSpPr>
      </xdr:nvSpPr>
      <xdr:spPr>
        <a:xfrm>
          <a:off x="1495425" y="304800"/>
          <a:ext cx="171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38225"/>
    <xdr:sp fLocksText="0">
      <xdr:nvSpPr>
        <xdr:cNvPr id="783" name="Text Box 52"/>
        <xdr:cNvSpPr txBox="1">
          <a:spLocks noChangeArrowheads="1"/>
        </xdr:cNvSpPr>
      </xdr:nvSpPr>
      <xdr:spPr>
        <a:xfrm>
          <a:off x="1495425" y="304800"/>
          <a:ext cx="171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38225"/>
    <xdr:sp fLocksText="0">
      <xdr:nvSpPr>
        <xdr:cNvPr id="784" name="Text Box 53"/>
        <xdr:cNvSpPr txBox="1">
          <a:spLocks noChangeArrowheads="1"/>
        </xdr:cNvSpPr>
      </xdr:nvSpPr>
      <xdr:spPr>
        <a:xfrm>
          <a:off x="1495425" y="304800"/>
          <a:ext cx="171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38225"/>
    <xdr:sp fLocksText="0">
      <xdr:nvSpPr>
        <xdr:cNvPr id="785" name="Text Box 54"/>
        <xdr:cNvSpPr txBox="1">
          <a:spLocks noChangeArrowheads="1"/>
        </xdr:cNvSpPr>
      </xdr:nvSpPr>
      <xdr:spPr>
        <a:xfrm>
          <a:off x="1495425" y="304800"/>
          <a:ext cx="171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1</xdr:row>
      <xdr:rowOff>0</xdr:rowOff>
    </xdr:from>
    <xdr:ext cx="133350" cy="1038225"/>
    <xdr:sp fLocksText="0">
      <xdr:nvSpPr>
        <xdr:cNvPr id="786" name="Text Box 55"/>
        <xdr:cNvSpPr txBox="1">
          <a:spLocks noChangeArrowheads="1"/>
        </xdr:cNvSpPr>
      </xdr:nvSpPr>
      <xdr:spPr>
        <a:xfrm>
          <a:off x="1571625" y="304800"/>
          <a:ext cx="1333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38225"/>
    <xdr:sp fLocksText="0">
      <xdr:nvSpPr>
        <xdr:cNvPr id="787" name="Text Box 56"/>
        <xdr:cNvSpPr txBox="1">
          <a:spLocks noChangeArrowheads="1"/>
        </xdr:cNvSpPr>
      </xdr:nvSpPr>
      <xdr:spPr>
        <a:xfrm>
          <a:off x="1495425" y="304800"/>
          <a:ext cx="171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38225"/>
    <xdr:sp fLocksText="0">
      <xdr:nvSpPr>
        <xdr:cNvPr id="788" name="Text Box 57"/>
        <xdr:cNvSpPr txBox="1">
          <a:spLocks noChangeArrowheads="1"/>
        </xdr:cNvSpPr>
      </xdr:nvSpPr>
      <xdr:spPr>
        <a:xfrm>
          <a:off x="1495425" y="304800"/>
          <a:ext cx="171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38225"/>
    <xdr:sp fLocksText="0">
      <xdr:nvSpPr>
        <xdr:cNvPr id="789" name="Text Box 58"/>
        <xdr:cNvSpPr txBox="1">
          <a:spLocks noChangeArrowheads="1"/>
        </xdr:cNvSpPr>
      </xdr:nvSpPr>
      <xdr:spPr>
        <a:xfrm>
          <a:off x="1495425" y="304800"/>
          <a:ext cx="171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38225"/>
    <xdr:sp fLocksText="0">
      <xdr:nvSpPr>
        <xdr:cNvPr id="790" name="Text Box 59"/>
        <xdr:cNvSpPr txBox="1">
          <a:spLocks noChangeArrowheads="1"/>
        </xdr:cNvSpPr>
      </xdr:nvSpPr>
      <xdr:spPr>
        <a:xfrm>
          <a:off x="1495425" y="304800"/>
          <a:ext cx="171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38225"/>
    <xdr:sp fLocksText="0">
      <xdr:nvSpPr>
        <xdr:cNvPr id="791" name="Text Box 10"/>
        <xdr:cNvSpPr txBox="1">
          <a:spLocks noChangeArrowheads="1"/>
        </xdr:cNvSpPr>
      </xdr:nvSpPr>
      <xdr:spPr>
        <a:xfrm>
          <a:off x="1495425" y="304800"/>
          <a:ext cx="171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38225"/>
    <xdr:sp fLocksText="0">
      <xdr:nvSpPr>
        <xdr:cNvPr id="792" name="Text Box 60"/>
        <xdr:cNvSpPr txBox="1">
          <a:spLocks noChangeArrowheads="1"/>
        </xdr:cNvSpPr>
      </xdr:nvSpPr>
      <xdr:spPr>
        <a:xfrm>
          <a:off x="1495425" y="304800"/>
          <a:ext cx="171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38225"/>
    <xdr:sp fLocksText="0">
      <xdr:nvSpPr>
        <xdr:cNvPr id="793" name="Text Box 51"/>
        <xdr:cNvSpPr txBox="1">
          <a:spLocks noChangeArrowheads="1"/>
        </xdr:cNvSpPr>
      </xdr:nvSpPr>
      <xdr:spPr>
        <a:xfrm>
          <a:off x="1495425" y="304800"/>
          <a:ext cx="171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38225"/>
    <xdr:sp fLocksText="0">
      <xdr:nvSpPr>
        <xdr:cNvPr id="794" name="Text Box 52"/>
        <xdr:cNvSpPr txBox="1">
          <a:spLocks noChangeArrowheads="1"/>
        </xdr:cNvSpPr>
      </xdr:nvSpPr>
      <xdr:spPr>
        <a:xfrm>
          <a:off x="1495425" y="304800"/>
          <a:ext cx="171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38225"/>
    <xdr:sp fLocksText="0">
      <xdr:nvSpPr>
        <xdr:cNvPr id="795" name="Text Box 53"/>
        <xdr:cNvSpPr txBox="1">
          <a:spLocks noChangeArrowheads="1"/>
        </xdr:cNvSpPr>
      </xdr:nvSpPr>
      <xdr:spPr>
        <a:xfrm>
          <a:off x="1495425" y="304800"/>
          <a:ext cx="171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38225"/>
    <xdr:sp fLocksText="0">
      <xdr:nvSpPr>
        <xdr:cNvPr id="796" name="Text Box 10"/>
        <xdr:cNvSpPr txBox="1">
          <a:spLocks noChangeArrowheads="1"/>
        </xdr:cNvSpPr>
      </xdr:nvSpPr>
      <xdr:spPr>
        <a:xfrm>
          <a:off x="1495425" y="304800"/>
          <a:ext cx="171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62025"/>
    <xdr:sp fLocksText="0">
      <xdr:nvSpPr>
        <xdr:cNvPr id="797" name="Text Box 51"/>
        <xdr:cNvSpPr txBox="1">
          <a:spLocks noChangeArrowheads="1"/>
        </xdr:cNvSpPr>
      </xdr:nvSpPr>
      <xdr:spPr>
        <a:xfrm>
          <a:off x="1495425" y="304800"/>
          <a:ext cx="1905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62025"/>
    <xdr:sp fLocksText="0">
      <xdr:nvSpPr>
        <xdr:cNvPr id="798" name="Text Box 52"/>
        <xdr:cNvSpPr txBox="1">
          <a:spLocks noChangeArrowheads="1"/>
        </xdr:cNvSpPr>
      </xdr:nvSpPr>
      <xdr:spPr>
        <a:xfrm>
          <a:off x="1495425" y="304800"/>
          <a:ext cx="1905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62025"/>
    <xdr:sp fLocksText="0">
      <xdr:nvSpPr>
        <xdr:cNvPr id="799" name="Text Box 53"/>
        <xdr:cNvSpPr txBox="1">
          <a:spLocks noChangeArrowheads="1"/>
        </xdr:cNvSpPr>
      </xdr:nvSpPr>
      <xdr:spPr>
        <a:xfrm>
          <a:off x="1495425" y="304800"/>
          <a:ext cx="1905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62025"/>
    <xdr:sp fLocksText="0">
      <xdr:nvSpPr>
        <xdr:cNvPr id="800" name="Text Box 54"/>
        <xdr:cNvSpPr txBox="1">
          <a:spLocks noChangeArrowheads="1"/>
        </xdr:cNvSpPr>
      </xdr:nvSpPr>
      <xdr:spPr>
        <a:xfrm>
          <a:off x="1495425" y="304800"/>
          <a:ext cx="1905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1</xdr:row>
      <xdr:rowOff>0</xdr:rowOff>
    </xdr:from>
    <xdr:ext cx="142875" cy="962025"/>
    <xdr:sp fLocksText="0">
      <xdr:nvSpPr>
        <xdr:cNvPr id="801" name="Text Box 55"/>
        <xdr:cNvSpPr txBox="1">
          <a:spLocks noChangeArrowheads="1"/>
        </xdr:cNvSpPr>
      </xdr:nvSpPr>
      <xdr:spPr>
        <a:xfrm>
          <a:off x="1571625" y="304800"/>
          <a:ext cx="1428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62025"/>
    <xdr:sp fLocksText="0">
      <xdr:nvSpPr>
        <xdr:cNvPr id="802" name="Text Box 56"/>
        <xdr:cNvSpPr txBox="1">
          <a:spLocks noChangeArrowheads="1"/>
        </xdr:cNvSpPr>
      </xdr:nvSpPr>
      <xdr:spPr>
        <a:xfrm>
          <a:off x="1495425" y="304800"/>
          <a:ext cx="1905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62025"/>
    <xdr:sp fLocksText="0">
      <xdr:nvSpPr>
        <xdr:cNvPr id="803" name="Text Box 57"/>
        <xdr:cNvSpPr txBox="1">
          <a:spLocks noChangeArrowheads="1"/>
        </xdr:cNvSpPr>
      </xdr:nvSpPr>
      <xdr:spPr>
        <a:xfrm>
          <a:off x="1495425" y="304800"/>
          <a:ext cx="1905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62025"/>
    <xdr:sp fLocksText="0">
      <xdr:nvSpPr>
        <xdr:cNvPr id="804" name="Text Box 58"/>
        <xdr:cNvSpPr txBox="1">
          <a:spLocks noChangeArrowheads="1"/>
        </xdr:cNvSpPr>
      </xdr:nvSpPr>
      <xdr:spPr>
        <a:xfrm>
          <a:off x="1495425" y="304800"/>
          <a:ext cx="1905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62025"/>
    <xdr:sp fLocksText="0">
      <xdr:nvSpPr>
        <xdr:cNvPr id="805" name="Text Box 59"/>
        <xdr:cNvSpPr txBox="1">
          <a:spLocks noChangeArrowheads="1"/>
        </xdr:cNvSpPr>
      </xdr:nvSpPr>
      <xdr:spPr>
        <a:xfrm>
          <a:off x="1495425" y="304800"/>
          <a:ext cx="1905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62025"/>
    <xdr:sp fLocksText="0">
      <xdr:nvSpPr>
        <xdr:cNvPr id="806" name="Text Box 550"/>
        <xdr:cNvSpPr txBox="1">
          <a:spLocks noChangeArrowheads="1"/>
        </xdr:cNvSpPr>
      </xdr:nvSpPr>
      <xdr:spPr>
        <a:xfrm>
          <a:off x="1495425" y="304800"/>
          <a:ext cx="1905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62025"/>
    <xdr:sp fLocksText="0">
      <xdr:nvSpPr>
        <xdr:cNvPr id="807" name="Text Box 551"/>
        <xdr:cNvSpPr txBox="1">
          <a:spLocks noChangeArrowheads="1"/>
        </xdr:cNvSpPr>
      </xdr:nvSpPr>
      <xdr:spPr>
        <a:xfrm>
          <a:off x="1495425" y="304800"/>
          <a:ext cx="1905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62025"/>
    <xdr:sp fLocksText="0">
      <xdr:nvSpPr>
        <xdr:cNvPr id="808" name="Text Box 552"/>
        <xdr:cNvSpPr txBox="1">
          <a:spLocks noChangeArrowheads="1"/>
        </xdr:cNvSpPr>
      </xdr:nvSpPr>
      <xdr:spPr>
        <a:xfrm>
          <a:off x="1495425" y="304800"/>
          <a:ext cx="1905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62025"/>
    <xdr:sp fLocksText="0">
      <xdr:nvSpPr>
        <xdr:cNvPr id="809" name="Text Box 553"/>
        <xdr:cNvSpPr txBox="1">
          <a:spLocks noChangeArrowheads="1"/>
        </xdr:cNvSpPr>
      </xdr:nvSpPr>
      <xdr:spPr>
        <a:xfrm>
          <a:off x="1495425" y="304800"/>
          <a:ext cx="1905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62025"/>
    <xdr:sp fLocksText="0">
      <xdr:nvSpPr>
        <xdr:cNvPr id="810" name="Text Box 554"/>
        <xdr:cNvSpPr txBox="1">
          <a:spLocks noChangeArrowheads="1"/>
        </xdr:cNvSpPr>
      </xdr:nvSpPr>
      <xdr:spPr>
        <a:xfrm>
          <a:off x="1495425" y="304800"/>
          <a:ext cx="1905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62025"/>
    <xdr:sp fLocksText="0">
      <xdr:nvSpPr>
        <xdr:cNvPr id="811" name="Text Box 555"/>
        <xdr:cNvSpPr txBox="1">
          <a:spLocks noChangeArrowheads="1"/>
        </xdr:cNvSpPr>
      </xdr:nvSpPr>
      <xdr:spPr>
        <a:xfrm>
          <a:off x="1495425" y="304800"/>
          <a:ext cx="1905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812" name="Text Box 51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813" name="Text Box 52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814" name="Text Box 53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815" name="Text Box 54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1</xdr:row>
      <xdr:rowOff>0</xdr:rowOff>
    </xdr:from>
    <xdr:ext cx="133350" cy="1714500"/>
    <xdr:sp fLocksText="0">
      <xdr:nvSpPr>
        <xdr:cNvPr id="816" name="Text Box 55"/>
        <xdr:cNvSpPr txBox="1">
          <a:spLocks noChangeArrowheads="1"/>
        </xdr:cNvSpPr>
      </xdr:nvSpPr>
      <xdr:spPr>
        <a:xfrm>
          <a:off x="1571625" y="304800"/>
          <a:ext cx="1333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817" name="Text Box 56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818" name="Text Box 57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819" name="Text Box 58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820" name="Text Box 59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821" name="Text Box 10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822" name="Text Box 60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823" name="Text Box 51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824" name="Text Box 52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825" name="Text Box 53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826" name="Text Box 10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827" name="Text Box 51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828" name="Text Box 52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829" name="Text Box 53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830" name="Text Box 54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1</xdr:row>
      <xdr:rowOff>0</xdr:rowOff>
    </xdr:from>
    <xdr:ext cx="133350" cy="1714500"/>
    <xdr:sp fLocksText="0">
      <xdr:nvSpPr>
        <xdr:cNvPr id="831" name="Text Box 55"/>
        <xdr:cNvSpPr txBox="1">
          <a:spLocks noChangeArrowheads="1"/>
        </xdr:cNvSpPr>
      </xdr:nvSpPr>
      <xdr:spPr>
        <a:xfrm>
          <a:off x="1571625" y="304800"/>
          <a:ext cx="1333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832" name="Text Box 56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833" name="Text Box 57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834" name="Text Box 58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835" name="Text Box 59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836" name="Text Box 10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837" name="Text Box 60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838" name="Text Box 51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839" name="Text Box 52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840" name="Text Box 53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714500"/>
    <xdr:sp fLocksText="0">
      <xdr:nvSpPr>
        <xdr:cNvPr id="841" name="Text Box 10"/>
        <xdr:cNvSpPr txBox="1">
          <a:spLocks noChangeArrowheads="1"/>
        </xdr:cNvSpPr>
      </xdr:nvSpPr>
      <xdr:spPr>
        <a:xfrm>
          <a:off x="1495425" y="304800"/>
          <a:ext cx="1714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714500"/>
    <xdr:sp fLocksText="0">
      <xdr:nvSpPr>
        <xdr:cNvPr id="842" name="Text Box 51"/>
        <xdr:cNvSpPr txBox="1">
          <a:spLocks noChangeArrowheads="1"/>
        </xdr:cNvSpPr>
      </xdr:nvSpPr>
      <xdr:spPr>
        <a:xfrm>
          <a:off x="1495425" y="30480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714500"/>
    <xdr:sp fLocksText="0">
      <xdr:nvSpPr>
        <xdr:cNvPr id="843" name="Text Box 52"/>
        <xdr:cNvSpPr txBox="1">
          <a:spLocks noChangeArrowheads="1"/>
        </xdr:cNvSpPr>
      </xdr:nvSpPr>
      <xdr:spPr>
        <a:xfrm>
          <a:off x="1495425" y="30480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714500"/>
    <xdr:sp fLocksText="0">
      <xdr:nvSpPr>
        <xdr:cNvPr id="844" name="Text Box 53"/>
        <xdr:cNvSpPr txBox="1">
          <a:spLocks noChangeArrowheads="1"/>
        </xdr:cNvSpPr>
      </xdr:nvSpPr>
      <xdr:spPr>
        <a:xfrm>
          <a:off x="1495425" y="30480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714500"/>
    <xdr:sp fLocksText="0">
      <xdr:nvSpPr>
        <xdr:cNvPr id="845" name="Text Box 54"/>
        <xdr:cNvSpPr txBox="1">
          <a:spLocks noChangeArrowheads="1"/>
        </xdr:cNvSpPr>
      </xdr:nvSpPr>
      <xdr:spPr>
        <a:xfrm>
          <a:off x="1495425" y="30480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1</xdr:row>
      <xdr:rowOff>0</xdr:rowOff>
    </xdr:from>
    <xdr:ext cx="142875" cy="1714500"/>
    <xdr:sp fLocksText="0">
      <xdr:nvSpPr>
        <xdr:cNvPr id="846" name="Text Box 55"/>
        <xdr:cNvSpPr txBox="1">
          <a:spLocks noChangeArrowheads="1"/>
        </xdr:cNvSpPr>
      </xdr:nvSpPr>
      <xdr:spPr>
        <a:xfrm>
          <a:off x="1571625" y="304800"/>
          <a:ext cx="142875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714500"/>
    <xdr:sp fLocksText="0">
      <xdr:nvSpPr>
        <xdr:cNvPr id="847" name="Text Box 56"/>
        <xdr:cNvSpPr txBox="1">
          <a:spLocks noChangeArrowheads="1"/>
        </xdr:cNvSpPr>
      </xdr:nvSpPr>
      <xdr:spPr>
        <a:xfrm>
          <a:off x="1495425" y="30480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714500"/>
    <xdr:sp fLocksText="0">
      <xdr:nvSpPr>
        <xdr:cNvPr id="848" name="Text Box 57"/>
        <xdr:cNvSpPr txBox="1">
          <a:spLocks noChangeArrowheads="1"/>
        </xdr:cNvSpPr>
      </xdr:nvSpPr>
      <xdr:spPr>
        <a:xfrm>
          <a:off x="1495425" y="30480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714500"/>
    <xdr:sp fLocksText="0">
      <xdr:nvSpPr>
        <xdr:cNvPr id="849" name="Text Box 58"/>
        <xdr:cNvSpPr txBox="1">
          <a:spLocks noChangeArrowheads="1"/>
        </xdr:cNvSpPr>
      </xdr:nvSpPr>
      <xdr:spPr>
        <a:xfrm>
          <a:off x="1495425" y="30480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714500"/>
    <xdr:sp fLocksText="0">
      <xdr:nvSpPr>
        <xdr:cNvPr id="850" name="Text Box 59"/>
        <xdr:cNvSpPr txBox="1">
          <a:spLocks noChangeArrowheads="1"/>
        </xdr:cNvSpPr>
      </xdr:nvSpPr>
      <xdr:spPr>
        <a:xfrm>
          <a:off x="1495425" y="30480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714500"/>
    <xdr:sp fLocksText="0">
      <xdr:nvSpPr>
        <xdr:cNvPr id="851" name="Text Box 10"/>
        <xdr:cNvSpPr txBox="1">
          <a:spLocks noChangeArrowheads="1"/>
        </xdr:cNvSpPr>
      </xdr:nvSpPr>
      <xdr:spPr>
        <a:xfrm>
          <a:off x="1495425" y="30480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714500"/>
    <xdr:sp fLocksText="0">
      <xdr:nvSpPr>
        <xdr:cNvPr id="852" name="Text Box 60"/>
        <xdr:cNvSpPr txBox="1">
          <a:spLocks noChangeArrowheads="1"/>
        </xdr:cNvSpPr>
      </xdr:nvSpPr>
      <xdr:spPr>
        <a:xfrm>
          <a:off x="1495425" y="30480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714500"/>
    <xdr:sp fLocksText="0">
      <xdr:nvSpPr>
        <xdr:cNvPr id="853" name="Text Box 51"/>
        <xdr:cNvSpPr txBox="1">
          <a:spLocks noChangeArrowheads="1"/>
        </xdr:cNvSpPr>
      </xdr:nvSpPr>
      <xdr:spPr>
        <a:xfrm>
          <a:off x="1495425" y="30480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714500"/>
    <xdr:sp fLocksText="0">
      <xdr:nvSpPr>
        <xdr:cNvPr id="854" name="Text Box 52"/>
        <xdr:cNvSpPr txBox="1">
          <a:spLocks noChangeArrowheads="1"/>
        </xdr:cNvSpPr>
      </xdr:nvSpPr>
      <xdr:spPr>
        <a:xfrm>
          <a:off x="1495425" y="30480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714500"/>
    <xdr:sp fLocksText="0">
      <xdr:nvSpPr>
        <xdr:cNvPr id="855" name="Text Box 53"/>
        <xdr:cNvSpPr txBox="1">
          <a:spLocks noChangeArrowheads="1"/>
        </xdr:cNvSpPr>
      </xdr:nvSpPr>
      <xdr:spPr>
        <a:xfrm>
          <a:off x="1495425" y="30480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1714500"/>
    <xdr:sp fLocksText="0">
      <xdr:nvSpPr>
        <xdr:cNvPr id="856" name="Text Box 10"/>
        <xdr:cNvSpPr txBox="1">
          <a:spLocks noChangeArrowheads="1"/>
        </xdr:cNvSpPr>
      </xdr:nvSpPr>
      <xdr:spPr>
        <a:xfrm>
          <a:off x="1495425" y="304800"/>
          <a:ext cx="1905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38225"/>
    <xdr:sp fLocksText="0">
      <xdr:nvSpPr>
        <xdr:cNvPr id="857" name="Text Box 51"/>
        <xdr:cNvSpPr txBox="1">
          <a:spLocks noChangeArrowheads="1"/>
        </xdr:cNvSpPr>
      </xdr:nvSpPr>
      <xdr:spPr>
        <a:xfrm>
          <a:off x="1495425" y="304800"/>
          <a:ext cx="171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38225"/>
    <xdr:sp fLocksText="0">
      <xdr:nvSpPr>
        <xdr:cNvPr id="858" name="Text Box 52"/>
        <xdr:cNvSpPr txBox="1">
          <a:spLocks noChangeArrowheads="1"/>
        </xdr:cNvSpPr>
      </xdr:nvSpPr>
      <xdr:spPr>
        <a:xfrm>
          <a:off x="1495425" y="304800"/>
          <a:ext cx="171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38225"/>
    <xdr:sp fLocksText="0">
      <xdr:nvSpPr>
        <xdr:cNvPr id="859" name="Text Box 53"/>
        <xdr:cNvSpPr txBox="1">
          <a:spLocks noChangeArrowheads="1"/>
        </xdr:cNvSpPr>
      </xdr:nvSpPr>
      <xdr:spPr>
        <a:xfrm>
          <a:off x="1495425" y="304800"/>
          <a:ext cx="171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38225"/>
    <xdr:sp fLocksText="0">
      <xdr:nvSpPr>
        <xdr:cNvPr id="860" name="Text Box 54"/>
        <xdr:cNvSpPr txBox="1">
          <a:spLocks noChangeArrowheads="1"/>
        </xdr:cNvSpPr>
      </xdr:nvSpPr>
      <xdr:spPr>
        <a:xfrm>
          <a:off x="1495425" y="304800"/>
          <a:ext cx="171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1</xdr:row>
      <xdr:rowOff>0</xdr:rowOff>
    </xdr:from>
    <xdr:ext cx="133350" cy="1038225"/>
    <xdr:sp fLocksText="0">
      <xdr:nvSpPr>
        <xdr:cNvPr id="861" name="Text Box 55"/>
        <xdr:cNvSpPr txBox="1">
          <a:spLocks noChangeArrowheads="1"/>
        </xdr:cNvSpPr>
      </xdr:nvSpPr>
      <xdr:spPr>
        <a:xfrm>
          <a:off x="1571625" y="304800"/>
          <a:ext cx="1333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38225"/>
    <xdr:sp fLocksText="0">
      <xdr:nvSpPr>
        <xdr:cNvPr id="862" name="Text Box 56"/>
        <xdr:cNvSpPr txBox="1">
          <a:spLocks noChangeArrowheads="1"/>
        </xdr:cNvSpPr>
      </xdr:nvSpPr>
      <xdr:spPr>
        <a:xfrm>
          <a:off x="1495425" y="304800"/>
          <a:ext cx="171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38225"/>
    <xdr:sp fLocksText="0">
      <xdr:nvSpPr>
        <xdr:cNvPr id="863" name="Text Box 57"/>
        <xdr:cNvSpPr txBox="1">
          <a:spLocks noChangeArrowheads="1"/>
        </xdr:cNvSpPr>
      </xdr:nvSpPr>
      <xdr:spPr>
        <a:xfrm>
          <a:off x="1495425" y="304800"/>
          <a:ext cx="171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38225"/>
    <xdr:sp fLocksText="0">
      <xdr:nvSpPr>
        <xdr:cNvPr id="864" name="Text Box 58"/>
        <xdr:cNvSpPr txBox="1">
          <a:spLocks noChangeArrowheads="1"/>
        </xdr:cNvSpPr>
      </xdr:nvSpPr>
      <xdr:spPr>
        <a:xfrm>
          <a:off x="1495425" y="304800"/>
          <a:ext cx="171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38225"/>
    <xdr:sp fLocksText="0">
      <xdr:nvSpPr>
        <xdr:cNvPr id="865" name="Text Box 59"/>
        <xdr:cNvSpPr txBox="1">
          <a:spLocks noChangeArrowheads="1"/>
        </xdr:cNvSpPr>
      </xdr:nvSpPr>
      <xdr:spPr>
        <a:xfrm>
          <a:off x="1495425" y="304800"/>
          <a:ext cx="171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38225"/>
    <xdr:sp fLocksText="0">
      <xdr:nvSpPr>
        <xdr:cNvPr id="866" name="Text Box 10"/>
        <xdr:cNvSpPr txBox="1">
          <a:spLocks noChangeArrowheads="1"/>
        </xdr:cNvSpPr>
      </xdr:nvSpPr>
      <xdr:spPr>
        <a:xfrm>
          <a:off x="1495425" y="304800"/>
          <a:ext cx="171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38225"/>
    <xdr:sp fLocksText="0">
      <xdr:nvSpPr>
        <xdr:cNvPr id="867" name="Text Box 60"/>
        <xdr:cNvSpPr txBox="1">
          <a:spLocks noChangeArrowheads="1"/>
        </xdr:cNvSpPr>
      </xdr:nvSpPr>
      <xdr:spPr>
        <a:xfrm>
          <a:off x="1495425" y="304800"/>
          <a:ext cx="171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38225"/>
    <xdr:sp fLocksText="0">
      <xdr:nvSpPr>
        <xdr:cNvPr id="868" name="Text Box 51"/>
        <xdr:cNvSpPr txBox="1">
          <a:spLocks noChangeArrowheads="1"/>
        </xdr:cNvSpPr>
      </xdr:nvSpPr>
      <xdr:spPr>
        <a:xfrm>
          <a:off x="1495425" y="304800"/>
          <a:ext cx="171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38225"/>
    <xdr:sp fLocksText="0">
      <xdr:nvSpPr>
        <xdr:cNvPr id="869" name="Text Box 52"/>
        <xdr:cNvSpPr txBox="1">
          <a:spLocks noChangeArrowheads="1"/>
        </xdr:cNvSpPr>
      </xdr:nvSpPr>
      <xdr:spPr>
        <a:xfrm>
          <a:off x="1495425" y="304800"/>
          <a:ext cx="171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38225"/>
    <xdr:sp fLocksText="0">
      <xdr:nvSpPr>
        <xdr:cNvPr id="870" name="Text Box 53"/>
        <xdr:cNvSpPr txBox="1">
          <a:spLocks noChangeArrowheads="1"/>
        </xdr:cNvSpPr>
      </xdr:nvSpPr>
      <xdr:spPr>
        <a:xfrm>
          <a:off x="1495425" y="304800"/>
          <a:ext cx="171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71450" cy="1038225"/>
    <xdr:sp fLocksText="0">
      <xdr:nvSpPr>
        <xdr:cNvPr id="871" name="Text Box 10"/>
        <xdr:cNvSpPr txBox="1">
          <a:spLocks noChangeArrowheads="1"/>
        </xdr:cNvSpPr>
      </xdr:nvSpPr>
      <xdr:spPr>
        <a:xfrm>
          <a:off x="1495425" y="304800"/>
          <a:ext cx="171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62025"/>
    <xdr:sp fLocksText="0">
      <xdr:nvSpPr>
        <xdr:cNvPr id="872" name="Text Box 51"/>
        <xdr:cNvSpPr txBox="1">
          <a:spLocks noChangeArrowheads="1"/>
        </xdr:cNvSpPr>
      </xdr:nvSpPr>
      <xdr:spPr>
        <a:xfrm>
          <a:off x="1495425" y="304800"/>
          <a:ext cx="1905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62025"/>
    <xdr:sp fLocksText="0">
      <xdr:nvSpPr>
        <xdr:cNvPr id="873" name="Text Box 52"/>
        <xdr:cNvSpPr txBox="1">
          <a:spLocks noChangeArrowheads="1"/>
        </xdr:cNvSpPr>
      </xdr:nvSpPr>
      <xdr:spPr>
        <a:xfrm>
          <a:off x="1495425" y="304800"/>
          <a:ext cx="1905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62025"/>
    <xdr:sp fLocksText="0">
      <xdr:nvSpPr>
        <xdr:cNvPr id="874" name="Text Box 53"/>
        <xdr:cNvSpPr txBox="1">
          <a:spLocks noChangeArrowheads="1"/>
        </xdr:cNvSpPr>
      </xdr:nvSpPr>
      <xdr:spPr>
        <a:xfrm>
          <a:off x="1495425" y="304800"/>
          <a:ext cx="1905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62025"/>
    <xdr:sp fLocksText="0">
      <xdr:nvSpPr>
        <xdr:cNvPr id="875" name="Text Box 54"/>
        <xdr:cNvSpPr txBox="1">
          <a:spLocks noChangeArrowheads="1"/>
        </xdr:cNvSpPr>
      </xdr:nvSpPr>
      <xdr:spPr>
        <a:xfrm>
          <a:off x="1495425" y="304800"/>
          <a:ext cx="1905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76200</xdr:colOff>
      <xdr:row>1</xdr:row>
      <xdr:rowOff>0</xdr:rowOff>
    </xdr:from>
    <xdr:ext cx="142875" cy="962025"/>
    <xdr:sp fLocksText="0">
      <xdr:nvSpPr>
        <xdr:cNvPr id="876" name="Text Box 55"/>
        <xdr:cNvSpPr txBox="1">
          <a:spLocks noChangeArrowheads="1"/>
        </xdr:cNvSpPr>
      </xdr:nvSpPr>
      <xdr:spPr>
        <a:xfrm>
          <a:off x="1571625" y="304800"/>
          <a:ext cx="1428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62025"/>
    <xdr:sp fLocksText="0">
      <xdr:nvSpPr>
        <xdr:cNvPr id="877" name="Text Box 56"/>
        <xdr:cNvSpPr txBox="1">
          <a:spLocks noChangeArrowheads="1"/>
        </xdr:cNvSpPr>
      </xdr:nvSpPr>
      <xdr:spPr>
        <a:xfrm>
          <a:off x="1495425" y="304800"/>
          <a:ext cx="1905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62025"/>
    <xdr:sp fLocksText="0">
      <xdr:nvSpPr>
        <xdr:cNvPr id="878" name="Text Box 57"/>
        <xdr:cNvSpPr txBox="1">
          <a:spLocks noChangeArrowheads="1"/>
        </xdr:cNvSpPr>
      </xdr:nvSpPr>
      <xdr:spPr>
        <a:xfrm>
          <a:off x="1495425" y="304800"/>
          <a:ext cx="1905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62025"/>
    <xdr:sp fLocksText="0">
      <xdr:nvSpPr>
        <xdr:cNvPr id="879" name="Text Box 58"/>
        <xdr:cNvSpPr txBox="1">
          <a:spLocks noChangeArrowheads="1"/>
        </xdr:cNvSpPr>
      </xdr:nvSpPr>
      <xdr:spPr>
        <a:xfrm>
          <a:off x="1495425" y="304800"/>
          <a:ext cx="1905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62025"/>
    <xdr:sp fLocksText="0">
      <xdr:nvSpPr>
        <xdr:cNvPr id="880" name="Text Box 59"/>
        <xdr:cNvSpPr txBox="1">
          <a:spLocks noChangeArrowheads="1"/>
        </xdr:cNvSpPr>
      </xdr:nvSpPr>
      <xdr:spPr>
        <a:xfrm>
          <a:off x="1495425" y="304800"/>
          <a:ext cx="1905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62025"/>
    <xdr:sp fLocksText="0">
      <xdr:nvSpPr>
        <xdr:cNvPr id="881" name="Text Box 550"/>
        <xdr:cNvSpPr txBox="1">
          <a:spLocks noChangeArrowheads="1"/>
        </xdr:cNvSpPr>
      </xdr:nvSpPr>
      <xdr:spPr>
        <a:xfrm>
          <a:off x="1495425" y="304800"/>
          <a:ext cx="1905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62025"/>
    <xdr:sp fLocksText="0">
      <xdr:nvSpPr>
        <xdr:cNvPr id="882" name="Text Box 551"/>
        <xdr:cNvSpPr txBox="1">
          <a:spLocks noChangeArrowheads="1"/>
        </xdr:cNvSpPr>
      </xdr:nvSpPr>
      <xdr:spPr>
        <a:xfrm>
          <a:off x="1495425" y="304800"/>
          <a:ext cx="1905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62025"/>
    <xdr:sp fLocksText="0">
      <xdr:nvSpPr>
        <xdr:cNvPr id="883" name="Text Box 552"/>
        <xdr:cNvSpPr txBox="1">
          <a:spLocks noChangeArrowheads="1"/>
        </xdr:cNvSpPr>
      </xdr:nvSpPr>
      <xdr:spPr>
        <a:xfrm>
          <a:off x="1495425" y="304800"/>
          <a:ext cx="1905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62025"/>
    <xdr:sp fLocksText="0">
      <xdr:nvSpPr>
        <xdr:cNvPr id="884" name="Text Box 553"/>
        <xdr:cNvSpPr txBox="1">
          <a:spLocks noChangeArrowheads="1"/>
        </xdr:cNvSpPr>
      </xdr:nvSpPr>
      <xdr:spPr>
        <a:xfrm>
          <a:off x="1495425" y="304800"/>
          <a:ext cx="1905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62025"/>
    <xdr:sp fLocksText="0">
      <xdr:nvSpPr>
        <xdr:cNvPr id="885" name="Text Box 554"/>
        <xdr:cNvSpPr txBox="1">
          <a:spLocks noChangeArrowheads="1"/>
        </xdr:cNvSpPr>
      </xdr:nvSpPr>
      <xdr:spPr>
        <a:xfrm>
          <a:off x="1495425" y="304800"/>
          <a:ext cx="1905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90500" cy="962025"/>
    <xdr:sp fLocksText="0">
      <xdr:nvSpPr>
        <xdr:cNvPr id="886" name="Text Box 555"/>
        <xdr:cNvSpPr txBox="1">
          <a:spLocks noChangeArrowheads="1"/>
        </xdr:cNvSpPr>
      </xdr:nvSpPr>
      <xdr:spPr>
        <a:xfrm>
          <a:off x="1495425" y="304800"/>
          <a:ext cx="1905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266700</xdr:colOff>
      <xdr:row>24</xdr:row>
      <xdr:rowOff>228600</xdr:rowOff>
    </xdr:from>
    <xdr:ext cx="400050" cy="142875"/>
    <xdr:sp fLocksText="0">
      <xdr:nvSpPr>
        <xdr:cNvPr id="887" name="Text Box 12"/>
        <xdr:cNvSpPr txBox="1">
          <a:spLocks noChangeArrowheads="1"/>
        </xdr:cNvSpPr>
      </xdr:nvSpPr>
      <xdr:spPr>
        <a:xfrm>
          <a:off x="1762125" y="7296150"/>
          <a:ext cx="400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78"/>
  <sheetViews>
    <sheetView zoomScale="50" zoomScaleNormal="50" zoomScalePageLayoutView="0" workbookViewId="0" topLeftCell="A139">
      <selection activeCell="F303" sqref="F303:F325"/>
    </sheetView>
  </sheetViews>
  <sheetFormatPr defaultColWidth="9.140625" defaultRowHeight="12.75"/>
  <cols>
    <col min="1" max="1" width="15.28125" style="47" customWidth="1"/>
    <col min="2" max="2" width="10.28125" style="26" customWidth="1"/>
    <col min="3" max="3" width="86.7109375" style="48" customWidth="1"/>
    <col min="4" max="4" width="18.8515625" style="2" customWidth="1"/>
    <col min="5" max="6" width="19.140625" style="202" customWidth="1"/>
    <col min="7" max="7" width="9.7109375" style="7" customWidth="1"/>
    <col min="8" max="8" width="14.7109375" style="29" customWidth="1"/>
    <col min="9" max="9" width="11.421875" style="230" customWidth="1"/>
    <col min="10" max="10" width="11.7109375" style="237" customWidth="1"/>
    <col min="11" max="11" width="18.57421875" style="0" customWidth="1"/>
    <col min="12" max="12" width="12.28125" style="0" customWidth="1"/>
    <col min="13" max="13" width="14.57421875" style="0" customWidth="1"/>
  </cols>
  <sheetData>
    <row r="1" spans="1:8" ht="24" thickBot="1">
      <c r="A1" s="351" t="s">
        <v>375</v>
      </c>
      <c r="B1" s="351"/>
      <c r="C1" s="351"/>
      <c r="D1" s="351"/>
      <c r="E1" s="351"/>
      <c r="F1" s="351"/>
      <c r="G1" s="351"/>
      <c r="H1" s="351"/>
    </row>
    <row r="2" spans="1:8" ht="23.25" customHeight="1">
      <c r="A2" s="352" t="s">
        <v>0</v>
      </c>
      <c r="B2" s="30"/>
      <c r="C2" s="354" t="s">
        <v>1</v>
      </c>
      <c r="D2" s="356" t="s">
        <v>298</v>
      </c>
      <c r="E2" s="356" t="s">
        <v>401</v>
      </c>
      <c r="F2" s="356" t="s">
        <v>396</v>
      </c>
      <c r="G2" s="358" t="s">
        <v>330</v>
      </c>
      <c r="H2" s="361" t="s">
        <v>392</v>
      </c>
    </row>
    <row r="3" spans="1:8" ht="23.25">
      <c r="A3" s="353"/>
      <c r="B3" s="31"/>
      <c r="C3" s="355"/>
      <c r="D3" s="357"/>
      <c r="E3" s="357"/>
      <c r="F3" s="357"/>
      <c r="G3" s="359"/>
      <c r="H3" s="362"/>
    </row>
    <row r="4" spans="1:8" ht="23.25">
      <c r="A4" s="353"/>
      <c r="B4" s="31"/>
      <c r="C4" s="355"/>
      <c r="D4" s="357"/>
      <c r="E4" s="357"/>
      <c r="F4" s="357"/>
      <c r="G4" s="359"/>
      <c r="H4" s="362"/>
    </row>
    <row r="5" spans="1:8" ht="24" thickBot="1">
      <c r="A5" s="353"/>
      <c r="B5" s="31"/>
      <c r="C5" s="355"/>
      <c r="D5" s="357"/>
      <c r="E5" s="357"/>
      <c r="F5" s="357"/>
      <c r="G5" s="360"/>
      <c r="H5" s="362"/>
    </row>
    <row r="6" spans="1:8" ht="24" thickBot="1">
      <c r="A6" s="88">
        <v>1</v>
      </c>
      <c r="B6" s="90">
        <v>2</v>
      </c>
      <c r="C6" s="89">
        <v>3</v>
      </c>
      <c r="D6" s="88">
        <v>4</v>
      </c>
      <c r="E6" s="183">
        <v>5</v>
      </c>
      <c r="F6" s="183">
        <v>6</v>
      </c>
      <c r="G6" s="90">
        <v>7</v>
      </c>
      <c r="H6" s="127">
        <v>8</v>
      </c>
    </row>
    <row r="7" spans="1:8" ht="23.25">
      <c r="A7" s="91"/>
      <c r="B7" s="290"/>
      <c r="C7" s="108" t="s">
        <v>352</v>
      </c>
      <c r="D7" s="184">
        <f>D8+D14+D19+D21</f>
        <v>9736700</v>
      </c>
      <c r="E7" s="184">
        <f>E8+E14+E19+E21</f>
        <v>5086596</v>
      </c>
      <c r="F7" s="184">
        <f>F8+F14+F19+F21</f>
        <v>8271200</v>
      </c>
      <c r="G7" s="157">
        <f aca="true" t="shared" si="0" ref="G7:G34">F7/D7*100</f>
        <v>84.94869925128637</v>
      </c>
      <c r="H7" s="134">
        <f aca="true" t="shared" si="1" ref="H7:H18">PRODUCT(F7/E7,100)</f>
        <v>162.60776362030717</v>
      </c>
    </row>
    <row r="8" spans="1:8" ht="22.5">
      <c r="A8" s="42">
        <v>710000</v>
      </c>
      <c r="B8" s="151"/>
      <c r="C8" s="115" t="s">
        <v>367</v>
      </c>
      <c r="D8" s="185">
        <f>SUM(D9:D13)</f>
        <v>5359200</v>
      </c>
      <c r="E8" s="185">
        <f>SUM(E9:E13)</f>
        <v>3128663</v>
      </c>
      <c r="F8" s="185">
        <f>SUM(F9:F13)</f>
        <v>4944200</v>
      </c>
      <c r="G8" s="157">
        <f t="shared" si="0"/>
        <v>92.25630691147933</v>
      </c>
      <c r="H8" s="134">
        <f t="shared" si="1"/>
        <v>158.02916453449924</v>
      </c>
    </row>
    <row r="9" spans="1:8" ht="23.25">
      <c r="A9" s="274">
        <v>713000</v>
      </c>
      <c r="B9" s="152"/>
      <c r="C9" s="283" t="s">
        <v>2</v>
      </c>
      <c r="D9" s="186">
        <f>D62</f>
        <v>810200</v>
      </c>
      <c r="E9" s="186">
        <f>E62</f>
        <v>389155</v>
      </c>
      <c r="F9" s="186">
        <f>F62</f>
        <v>660200</v>
      </c>
      <c r="G9" s="10">
        <f t="shared" si="0"/>
        <v>81.48605282646261</v>
      </c>
      <c r="H9" s="133">
        <f t="shared" si="1"/>
        <v>169.64962547057084</v>
      </c>
    </row>
    <row r="10" spans="1:8" ht="23.25">
      <c r="A10" s="274">
        <v>714000</v>
      </c>
      <c r="B10" s="152"/>
      <c r="C10" s="283" t="s">
        <v>5</v>
      </c>
      <c r="D10" s="186">
        <f>SUM(D66)</f>
        <v>469000</v>
      </c>
      <c r="E10" s="186">
        <f>SUM(E66)</f>
        <v>180396</v>
      </c>
      <c r="F10" s="186">
        <f>SUM(F66)</f>
        <v>364000</v>
      </c>
      <c r="G10" s="10">
        <f t="shared" si="0"/>
        <v>77.61194029850746</v>
      </c>
      <c r="H10" s="133">
        <f t="shared" si="1"/>
        <v>201.77830994035344</v>
      </c>
    </row>
    <row r="11" spans="1:8" ht="23.25">
      <c r="A11" s="274">
        <v>715000</v>
      </c>
      <c r="B11" s="152"/>
      <c r="C11" s="283" t="s">
        <v>7</v>
      </c>
      <c r="D11" s="186">
        <f>D71</f>
        <v>15000</v>
      </c>
      <c r="E11" s="186">
        <f>E71</f>
        <v>5467</v>
      </c>
      <c r="F11" s="186">
        <f>F71</f>
        <v>15000</v>
      </c>
      <c r="G11" s="10">
        <f t="shared" si="0"/>
        <v>100</v>
      </c>
      <c r="H11" s="133">
        <f t="shared" si="1"/>
        <v>274.37351381013355</v>
      </c>
    </row>
    <row r="12" spans="1:8" ht="23.25">
      <c r="A12" s="274">
        <v>717000</v>
      </c>
      <c r="B12" s="152"/>
      <c r="C12" s="283" t="s">
        <v>9</v>
      </c>
      <c r="D12" s="186">
        <f>D73</f>
        <v>4050000</v>
      </c>
      <c r="E12" s="186">
        <f>E73</f>
        <v>2553537</v>
      </c>
      <c r="F12" s="186">
        <f>F73</f>
        <v>3900000</v>
      </c>
      <c r="G12" s="10">
        <f t="shared" si="0"/>
        <v>96.29629629629629</v>
      </c>
      <c r="H12" s="133">
        <f t="shared" si="1"/>
        <v>152.72933190316022</v>
      </c>
    </row>
    <row r="13" spans="1:8" ht="23.25">
      <c r="A13" s="274">
        <v>719000</v>
      </c>
      <c r="B13" s="152"/>
      <c r="C13" s="283" t="s">
        <v>10</v>
      </c>
      <c r="D13" s="186">
        <f>D75</f>
        <v>15000</v>
      </c>
      <c r="E13" s="186">
        <f>E75</f>
        <v>108</v>
      </c>
      <c r="F13" s="186">
        <f>F75</f>
        <v>5000</v>
      </c>
      <c r="G13" s="10">
        <f t="shared" si="0"/>
        <v>33.33333333333333</v>
      </c>
      <c r="H13" s="133">
        <f t="shared" si="1"/>
        <v>4629.62962962963</v>
      </c>
    </row>
    <row r="14" spans="1:8" ht="22.5">
      <c r="A14" s="275">
        <v>720000</v>
      </c>
      <c r="B14" s="153"/>
      <c r="C14" s="110" t="s">
        <v>368</v>
      </c>
      <c r="D14" s="187">
        <f>SUM(D15:D18)</f>
        <v>2964500</v>
      </c>
      <c r="E14" s="187">
        <f>SUM(E15:E18)</f>
        <v>1732562</v>
      </c>
      <c r="F14" s="187">
        <f>SUM(F15:F18)</f>
        <v>2562000</v>
      </c>
      <c r="G14" s="157">
        <f t="shared" si="0"/>
        <v>86.42266824085006</v>
      </c>
      <c r="H14" s="134">
        <f t="shared" si="1"/>
        <v>147.87349601341828</v>
      </c>
    </row>
    <row r="15" spans="1:8" ht="23.25">
      <c r="A15" s="274">
        <v>721000</v>
      </c>
      <c r="B15" s="152"/>
      <c r="C15" s="283" t="s">
        <v>335</v>
      </c>
      <c r="D15" s="186">
        <f>SUM(D78)</f>
        <v>140000</v>
      </c>
      <c r="E15" s="186">
        <f>SUM(E78)</f>
        <v>26747</v>
      </c>
      <c r="F15" s="186">
        <f>SUM(F78)</f>
        <v>57000</v>
      </c>
      <c r="G15" s="10">
        <f t="shared" si="0"/>
        <v>40.714285714285715</v>
      </c>
      <c r="H15" s="133">
        <f t="shared" si="1"/>
        <v>213.10801211350804</v>
      </c>
    </row>
    <row r="16" spans="1:8" ht="23.25">
      <c r="A16" s="274">
        <v>722000</v>
      </c>
      <c r="B16" s="152"/>
      <c r="C16" s="283" t="s">
        <v>313</v>
      </c>
      <c r="D16" s="186">
        <f>D84</f>
        <v>2691500</v>
      </c>
      <c r="E16" s="186">
        <f>E84</f>
        <v>1645851</v>
      </c>
      <c r="F16" s="186">
        <f>F84</f>
        <v>2395000</v>
      </c>
      <c r="G16" s="10">
        <f t="shared" si="0"/>
        <v>88.98383800854542</v>
      </c>
      <c r="H16" s="133">
        <f t="shared" si="1"/>
        <v>145.51742533194073</v>
      </c>
    </row>
    <row r="17" spans="1:8" ht="23.25">
      <c r="A17" s="274">
        <v>723000</v>
      </c>
      <c r="B17" s="152"/>
      <c r="C17" s="283" t="s">
        <v>314</v>
      </c>
      <c r="D17" s="186">
        <f>D101</f>
        <v>10000</v>
      </c>
      <c r="E17" s="186">
        <f>E101</f>
        <v>9960</v>
      </c>
      <c r="F17" s="186">
        <f>F101</f>
        <v>10000</v>
      </c>
      <c r="G17" s="10">
        <f t="shared" si="0"/>
        <v>100</v>
      </c>
      <c r="H17" s="133">
        <f t="shared" si="1"/>
        <v>100.40160642570282</v>
      </c>
    </row>
    <row r="18" spans="1:8" ht="23.25">
      <c r="A18" s="274">
        <v>729000</v>
      </c>
      <c r="B18" s="152"/>
      <c r="C18" s="283" t="s">
        <v>315</v>
      </c>
      <c r="D18" s="186">
        <f>D103</f>
        <v>123000</v>
      </c>
      <c r="E18" s="186">
        <f>E103</f>
        <v>50004</v>
      </c>
      <c r="F18" s="186">
        <f>F103</f>
        <v>100000</v>
      </c>
      <c r="G18" s="10">
        <f t="shared" si="0"/>
        <v>81.30081300813008</v>
      </c>
      <c r="H18" s="133">
        <f t="shared" si="1"/>
        <v>199.98400127989763</v>
      </c>
    </row>
    <row r="19" spans="1:8" ht="22.5">
      <c r="A19" s="129">
        <v>730000</v>
      </c>
      <c r="B19" s="154"/>
      <c r="C19" s="159" t="s">
        <v>303</v>
      </c>
      <c r="D19" s="188">
        <f>SUM(D20)</f>
        <v>413000</v>
      </c>
      <c r="E19" s="188">
        <f>SUM(E20)</f>
        <v>26600</v>
      </c>
      <c r="F19" s="188">
        <f>SUM(F20)</f>
        <v>265000</v>
      </c>
      <c r="G19" s="157">
        <f t="shared" si="0"/>
        <v>64.16464891041163</v>
      </c>
      <c r="H19" s="134">
        <v>0</v>
      </c>
    </row>
    <row r="20" spans="1:8" ht="23.25">
      <c r="A20" s="158">
        <v>731000</v>
      </c>
      <c r="B20" s="18"/>
      <c r="C20" s="38" t="s">
        <v>303</v>
      </c>
      <c r="D20" s="186">
        <f>SUM(D108)</f>
        <v>413000</v>
      </c>
      <c r="E20" s="186">
        <f>SUM(E108)</f>
        <v>26600</v>
      </c>
      <c r="F20" s="186">
        <f>SUM(F108)</f>
        <v>265000</v>
      </c>
      <c r="G20" s="10">
        <f t="shared" si="0"/>
        <v>64.16464891041163</v>
      </c>
      <c r="H20" s="133">
        <v>0</v>
      </c>
    </row>
    <row r="21" spans="1:8" ht="22.5">
      <c r="A21" s="129">
        <v>780000</v>
      </c>
      <c r="B21" s="154"/>
      <c r="C21" s="159" t="s">
        <v>366</v>
      </c>
      <c r="D21" s="188">
        <f>SUM(D22)</f>
        <v>1000000</v>
      </c>
      <c r="E21" s="188">
        <f>SUM(E22)</f>
        <v>198771</v>
      </c>
      <c r="F21" s="188">
        <f>SUM(F22)</f>
        <v>500000</v>
      </c>
      <c r="G21" s="157">
        <f t="shared" si="0"/>
        <v>50</v>
      </c>
      <c r="H21" s="134">
        <f>PRODUCT(F21/E21,100)</f>
        <v>251.5457486253025</v>
      </c>
    </row>
    <row r="22" spans="1:8" ht="23.25">
      <c r="A22" s="158">
        <v>781000</v>
      </c>
      <c r="B22" s="18"/>
      <c r="C22" s="38" t="s">
        <v>36</v>
      </c>
      <c r="D22" s="186">
        <f>SUM(D113)</f>
        <v>1000000</v>
      </c>
      <c r="E22" s="186">
        <f>SUM(E113)</f>
        <v>198771</v>
      </c>
      <c r="F22" s="186">
        <f>SUM(F113)</f>
        <v>500000</v>
      </c>
      <c r="G22" s="10">
        <f t="shared" si="0"/>
        <v>50</v>
      </c>
      <c r="H22" s="133">
        <f>PRODUCT(F22/E22,100)</f>
        <v>251.5457486253025</v>
      </c>
    </row>
    <row r="23" spans="1:8" ht="23.25">
      <c r="A23" s="276"/>
      <c r="B23" s="152"/>
      <c r="C23" s="159" t="s">
        <v>351</v>
      </c>
      <c r="D23" s="188">
        <f>SUM(D24,D31)</f>
        <v>7706000</v>
      </c>
      <c r="E23" s="188">
        <f>SUM(E24,E31)</f>
        <v>4178467.3</v>
      </c>
      <c r="F23" s="188">
        <f>SUM(F24,F31)</f>
        <v>5595707.3</v>
      </c>
      <c r="G23" s="157">
        <f t="shared" si="0"/>
        <v>72.61494030625487</v>
      </c>
      <c r="H23" s="134">
        <f>PRODUCT(F23/E23,100)</f>
        <v>133.91769991834087</v>
      </c>
    </row>
    <row r="24" spans="1:8" ht="22.5">
      <c r="A24" s="277">
        <v>410000</v>
      </c>
      <c r="B24" s="4"/>
      <c r="C24" s="284" t="s">
        <v>304</v>
      </c>
      <c r="D24" s="185">
        <f>SUM(D25:D30)</f>
        <v>7636000</v>
      </c>
      <c r="E24" s="185">
        <f>SUM(E25:E30)</f>
        <v>4178467.3</v>
      </c>
      <c r="F24" s="185">
        <f>SUM(F25:F30)</f>
        <v>5565707.3</v>
      </c>
      <c r="G24" s="157">
        <f t="shared" si="0"/>
        <v>72.88773310633839</v>
      </c>
      <c r="H24" s="134">
        <f>PRODUCT(F24/E24,100)</f>
        <v>133.1997333089097</v>
      </c>
    </row>
    <row r="25" spans="1:8" ht="23.25">
      <c r="A25" s="278">
        <v>411000</v>
      </c>
      <c r="B25" s="131"/>
      <c r="C25" s="285" t="s">
        <v>44</v>
      </c>
      <c r="D25" s="189">
        <f>D129</f>
        <v>2745500</v>
      </c>
      <c r="E25" s="189">
        <f>E129</f>
        <v>1562591</v>
      </c>
      <c r="F25" s="189">
        <f>F129</f>
        <v>2732000</v>
      </c>
      <c r="G25" s="10">
        <f t="shared" si="0"/>
        <v>99.50828628665089</v>
      </c>
      <c r="H25" s="133">
        <f>PRODUCT(F25/E25,100)</f>
        <v>174.83781744551197</v>
      </c>
    </row>
    <row r="26" spans="1:8" ht="23.25">
      <c r="A26" s="278" t="s">
        <v>52</v>
      </c>
      <c r="B26" s="131"/>
      <c r="C26" s="285" t="s">
        <v>53</v>
      </c>
      <c r="D26" s="189">
        <f>D136</f>
        <v>1791100</v>
      </c>
      <c r="E26" s="189">
        <f>E136</f>
        <v>911750.3</v>
      </c>
      <c r="F26" s="189">
        <f>F136</f>
        <v>1416400.3</v>
      </c>
      <c r="G26" s="10">
        <f t="shared" si="0"/>
        <v>79.07991178605327</v>
      </c>
      <c r="H26" s="133">
        <f aca="true" t="shared" si="2" ref="H26:H33">PRODUCT(F26/E26,100)</f>
        <v>155.34958420084973</v>
      </c>
    </row>
    <row r="27" spans="1:8" ht="23.25">
      <c r="A27" s="278">
        <v>413000</v>
      </c>
      <c r="B27" s="10"/>
      <c r="C27" s="285" t="s">
        <v>72</v>
      </c>
      <c r="D27" s="189">
        <f>D148</f>
        <v>105600</v>
      </c>
      <c r="E27" s="189">
        <f>E148</f>
        <v>65457</v>
      </c>
      <c r="F27" s="189">
        <f>F148</f>
        <v>105600</v>
      </c>
      <c r="G27" s="10">
        <f t="shared" si="0"/>
        <v>100</v>
      </c>
      <c r="H27" s="133">
        <f t="shared" si="2"/>
        <v>161.32728356019982</v>
      </c>
    </row>
    <row r="28" spans="1:8" ht="23.25">
      <c r="A28" s="278" t="s">
        <v>75</v>
      </c>
      <c r="B28" s="131"/>
      <c r="C28" s="285" t="s">
        <v>76</v>
      </c>
      <c r="D28" s="189">
        <f>D150</f>
        <v>400000</v>
      </c>
      <c r="E28" s="189">
        <f>E150</f>
        <v>159707</v>
      </c>
      <c r="F28" s="189">
        <f>F150</f>
        <v>350000</v>
      </c>
      <c r="G28" s="10">
        <f t="shared" si="0"/>
        <v>87.5</v>
      </c>
      <c r="H28" s="133">
        <f t="shared" si="2"/>
        <v>219.15132085631814</v>
      </c>
    </row>
    <row r="29" spans="1:8" ht="23.25">
      <c r="A29" s="278" t="s">
        <v>79</v>
      </c>
      <c r="B29" s="131"/>
      <c r="C29" s="285" t="s">
        <v>80</v>
      </c>
      <c r="D29" s="189">
        <f>D152</f>
        <v>1112800</v>
      </c>
      <c r="E29" s="189">
        <f>E152</f>
        <v>600015</v>
      </c>
      <c r="F29" s="189">
        <f>F152</f>
        <v>25707</v>
      </c>
      <c r="G29" s="10">
        <f t="shared" si="0"/>
        <v>2.310118619698059</v>
      </c>
      <c r="H29" s="133">
        <f t="shared" si="2"/>
        <v>4.284392890177745</v>
      </c>
    </row>
    <row r="30" spans="1:8" ht="23.25">
      <c r="A30" s="278" t="s">
        <v>84</v>
      </c>
      <c r="B30" s="131"/>
      <c r="C30" s="285" t="s">
        <v>85</v>
      </c>
      <c r="D30" s="189">
        <f>D155</f>
        <v>1481000</v>
      </c>
      <c r="E30" s="189">
        <f>E155</f>
        <v>878947</v>
      </c>
      <c r="F30" s="189">
        <f>F155</f>
        <v>936000</v>
      </c>
      <c r="G30" s="10">
        <f t="shared" si="0"/>
        <v>63.20054017555705</v>
      </c>
      <c r="H30" s="133">
        <f t="shared" si="2"/>
        <v>106.49106260104419</v>
      </c>
    </row>
    <row r="31" spans="1:8" ht="22.5">
      <c r="A31" s="279"/>
      <c r="B31" s="155"/>
      <c r="C31" s="286" t="s">
        <v>289</v>
      </c>
      <c r="D31" s="190">
        <f>SUM(D520)</f>
        <v>70000</v>
      </c>
      <c r="E31" s="190">
        <f>SUM(E520)</f>
        <v>0</v>
      </c>
      <c r="F31" s="190">
        <f>SUM(F520)</f>
        <v>30000</v>
      </c>
      <c r="G31" s="157">
        <f t="shared" si="0"/>
        <v>42.857142857142854</v>
      </c>
      <c r="H31" s="134">
        <v>0</v>
      </c>
    </row>
    <row r="32" spans="1:8" ht="22.5">
      <c r="A32" s="279"/>
      <c r="B32" s="155"/>
      <c r="C32" s="286" t="s">
        <v>353</v>
      </c>
      <c r="D32" s="190">
        <f>SUM(D7,-D23)</f>
        <v>2030700</v>
      </c>
      <c r="E32" s="190">
        <f>SUM(E7,-E23)</f>
        <v>908128.7000000002</v>
      </c>
      <c r="F32" s="190">
        <f>SUM(F7,-F23)</f>
        <v>2675492.7</v>
      </c>
      <c r="G32" s="157">
        <f t="shared" si="0"/>
        <v>131.7522381444822</v>
      </c>
      <c r="H32" s="134">
        <f t="shared" si="2"/>
        <v>294.6160274419253</v>
      </c>
    </row>
    <row r="33" spans="1:8" ht="23.25">
      <c r="A33" s="278"/>
      <c r="B33" s="131"/>
      <c r="C33" s="286" t="s">
        <v>358</v>
      </c>
      <c r="D33" s="190">
        <f>SUM(D34,-D37)</f>
        <v>-1164700</v>
      </c>
      <c r="E33" s="190">
        <f>SUM(E34,-E37)</f>
        <v>-357150</v>
      </c>
      <c r="F33" s="190">
        <f>SUM(F34,-F37)</f>
        <v>-955500</v>
      </c>
      <c r="G33" s="157">
        <f t="shared" si="0"/>
        <v>82.03829312269254</v>
      </c>
      <c r="H33" s="134">
        <f t="shared" si="2"/>
        <v>267.53464930701386</v>
      </c>
    </row>
    <row r="34" spans="1:8" ht="22.5">
      <c r="A34" s="42">
        <v>810000</v>
      </c>
      <c r="B34" s="151"/>
      <c r="C34" s="115" t="s">
        <v>356</v>
      </c>
      <c r="D34" s="187">
        <f>D35+D36</f>
        <v>120000</v>
      </c>
      <c r="E34" s="187">
        <f>E35+E36</f>
        <v>16541</v>
      </c>
      <c r="F34" s="187">
        <f>F35+F36</f>
        <v>111000</v>
      </c>
      <c r="G34" s="157">
        <f t="shared" si="0"/>
        <v>92.5</v>
      </c>
      <c r="H34" s="134">
        <v>0</v>
      </c>
    </row>
    <row r="35" spans="1:8" ht="23.25">
      <c r="A35" s="158">
        <v>811000</v>
      </c>
      <c r="B35" s="18"/>
      <c r="C35" s="38" t="s">
        <v>354</v>
      </c>
      <c r="D35" s="191">
        <f aca="true" t="shared" si="3" ref="D35:F36">SUM(D116)</f>
        <v>0</v>
      </c>
      <c r="E35" s="191">
        <f>SUM(E116)</f>
        <v>10530</v>
      </c>
      <c r="F35" s="191">
        <f t="shared" si="3"/>
        <v>11000</v>
      </c>
      <c r="G35" s="10">
        <v>0</v>
      </c>
      <c r="H35" s="133">
        <v>0</v>
      </c>
    </row>
    <row r="36" spans="1:8" ht="23.25">
      <c r="A36" s="158">
        <v>813000</v>
      </c>
      <c r="B36" s="18"/>
      <c r="C36" s="38" t="s">
        <v>355</v>
      </c>
      <c r="D36" s="191">
        <f t="shared" si="3"/>
        <v>120000</v>
      </c>
      <c r="E36" s="191">
        <f>SUM(E117)</f>
        <v>6011</v>
      </c>
      <c r="F36" s="191">
        <f t="shared" si="3"/>
        <v>100000</v>
      </c>
      <c r="G36" s="10">
        <f aca="true" t="shared" si="4" ref="G36:G42">F36/D36*100</f>
        <v>83.33333333333334</v>
      </c>
      <c r="H36" s="133">
        <v>0</v>
      </c>
    </row>
    <row r="37" spans="1:8" ht="23.25">
      <c r="A37" s="279" t="s">
        <v>92</v>
      </c>
      <c r="B37" s="131"/>
      <c r="C37" s="286" t="s">
        <v>357</v>
      </c>
      <c r="D37" s="190">
        <f>SUM(D38:D39)</f>
        <v>1284700</v>
      </c>
      <c r="E37" s="190">
        <f>SUM(E38:E39)</f>
        <v>373691</v>
      </c>
      <c r="F37" s="190">
        <f>SUM(F38:F39)</f>
        <v>1066500</v>
      </c>
      <c r="G37" s="157">
        <f t="shared" si="4"/>
        <v>83.01548999766483</v>
      </c>
      <c r="H37" s="134">
        <f>PRODUCT(F37/E37,100)</f>
        <v>285.39622308270737</v>
      </c>
    </row>
    <row r="38" spans="1:8" ht="23.25">
      <c r="A38" s="278">
        <v>511000</v>
      </c>
      <c r="B38" s="10"/>
      <c r="C38" s="285" t="s">
        <v>94</v>
      </c>
      <c r="D38" s="189">
        <f>D160</f>
        <v>1269500</v>
      </c>
      <c r="E38" s="189">
        <f>E160</f>
        <v>368488</v>
      </c>
      <c r="F38" s="189">
        <f>F160</f>
        <v>1051500</v>
      </c>
      <c r="G38" s="10">
        <f t="shared" si="4"/>
        <v>82.82788499409216</v>
      </c>
      <c r="H38" s="133">
        <f>PRODUCT(F38/E38,100)</f>
        <v>285.3552897244958</v>
      </c>
    </row>
    <row r="39" spans="1:8" ht="23.25">
      <c r="A39" s="278" t="s">
        <v>103</v>
      </c>
      <c r="B39" s="131"/>
      <c r="C39" s="285" t="s">
        <v>104</v>
      </c>
      <c r="D39" s="189">
        <f>D165</f>
        <v>15200</v>
      </c>
      <c r="E39" s="189">
        <f>E165</f>
        <v>5203</v>
      </c>
      <c r="F39" s="189">
        <f>F165</f>
        <v>15000</v>
      </c>
      <c r="G39" s="10">
        <f t="shared" si="4"/>
        <v>98.68421052631578</v>
      </c>
      <c r="H39" s="133">
        <f>PRODUCT(F39/E39,100)</f>
        <v>288.29521429944265</v>
      </c>
    </row>
    <row r="40" spans="1:8" ht="22.5">
      <c r="A40" s="280"/>
      <c r="B40" s="154"/>
      <c r="C40" s="287" t="s">
        <v>359</v>
      </c>
      <c r="D40" s="188">
        <f>SUM(D32,D33)</f>
        <v>866000</v>
      </c>
      <c r="E40" s="188">
        <f>SUM(E32,E33)</f>
        <v>550978.7000000002</v>
      </c>
      <c r="F40" s="188">
        <f>SUM(F32,F33)</f>
        <v>1719992.7000000002</v>
      </c>
      <c r="G40" s="157">
        <f t="shared" si="4"/>
        <v>198.6134757505774</v>
      </c>
      <c r="H40" s="134">
        <f>PRODUCT(F40/E40,100)</f>
        <v>312.1704523242005</v>
      </c>
    </row>
    <row r="41" spans="1:8" ht="22.5">
      <c r="A41" s="280"/>
      <c r="B41" s="154"/>
      <c r="C41" s="287" t="s">
        <v>364</v>
      </c>
      <c r="D41" s="188">
        <f>SUM(D42,D47)</f>
        <v>-866000</v>
      </c>
      <c r="E41" s="188">
        <f>SUM(E42,E47)</f>
        <v>-544730</v>
      </c>
      <c r="F41" s="188">
        <f>SUM(F42,F47)</f>
        <v>-316000</v>
      </c>
      <c r="G41" s="157">
        <f t="shared" si="4"/>
        <v>36.489607390300236</v>
      </c>
      <c r="H41" s="134">
        <f>PRODUCT(F41/E41,100)</f>
        <v>58.010390468672554</v>
      </c>
    </row>
    <row r="42" spans="1:8" ht="22.5">
      <c r="A42" s="280"/>
      <c r="B42" s="154"/>
      <c r="C42" s="287" t="s">
        <v>372</v>
      </c>
      <c r="D42" s="188">
        <f>SUM(D43,-D45)</f>
        <v>-40000</v>
      </c>
      <c r="E42" s="188">
        <f>SUM(E43,-E45)</f>
        <v>516</v>
      </c>
      <c r="F42" s="188">
        <f>SUM(F43,-F45)</f>
        <v>160000</v>
      </c>
      <c r="G42" s="157">
        <f t="shared" si="4"/>
        <v>-400</v>
      </c>
      <c r="H42" s="134">
        <v>0</v>
      </c>
    </row>
    <row r="43" spans="1:8" ht="23.25">
      <c r="A43" s="158">
        <v>910000</v>
      </c>
      <c r="B43" s="18"/>
      <c r="C43" s="110" t="s">
        <v>373</v>
      </c>
      <c r="D43" s="187">
        <f>D44</f>
        <v>160000</v>
      </c>
      <c r="E43" s="187">
        <f>E44</f>
        <v>516</v>
      </c>
      <c r="F43" s="187">
        <f>F44</f>
        <v>160000</v>
      </c>
      <c r="G43" s="9">
        <v>0</v>
      </c>
      <c r="H43" s="100">
        <f>PRODUCT(F43/D43,100)</f>
        <v>100</v>
      </c>
    </row>
    <row r="44" spans="1:8" ht="23.25">
      <c r="A44" s="158">
        <v>911000</v>
      </c>
      <c r="B44" s="18"/>
      <c r="C44" s="283" t="s">
        <v>344</v>
      </c>
      <c r="D44" s="191">
        <f>SUM(D178)</f>
        <v>160000</v>
      </c>
      <c r="E44" s="191">
        <f>SUM(E178)</f>
        <v>516</v>
      </c>
      <c r="F44" s="191">
        <f>SUM(F178)</f>
        <v>160000</v>
      </c>
      <c r="G44" s="10">
        <f>F44/D44*100</f>
        <v>100</v>
      </c>
      <c r="H44" s="133">
        <v>0</v>
      </c>
    </row>
    <row r="45" spans="1:8" ht="23.25">
      <c r="A45" s="277" t="s">
        <v>360</v>
      </c>
      <c r="B45" s="11"/>
      <c r="C45" s="284" t="s">
        <v>374</v>
      </c>
      <c r="D45" s="185">
        <f>D46</f>
        <v>200000</v>
      </c>
      <c r="E45" s="185">
        <f>E46</f>
        <v>0</v>
      </c>
      <c r="F45" s="185">
        <f>F46</f>
        <v>0</v>
      </c>
      <c r="G45" s="4">
        <v>0</v>
      </c>
      <c r="H45" s="100">
        <f>PRODUCT(F45/D45,100)</f>
        <v>0</v>
      </c>
    </row>
    <row r="46" spans="1:8" ht="23.25">
      <c r="A46" s="281" t="s">
        <v>106</v>
      </c>
      <c r="B46" s="11"/>
      <c r="C46" s="285" t="s">
        <v>343</v>
      </c>
      <c r="D46" s="192">
        <f>SUM(D180)</f>
        <v>200000</v>
      </c>
      <c r="E46" s="192">
        <f>SUM(E180)</f>
        <v>0</v>
      </c>
      <c r="F46" s="192">
        <f>SUM(F180)</f>
        <v>0</v>
      </c>
      <c r="G46" s="10">
        <f>F46/D46*100</f>
        <v>0</v>
      </c>
      <c r="H46" s="133">
        <v>0</v>
      </c>
    </row>
    <row r="47" spans="1:8" ht="22.5">
      <c r="A47" s="280"/>
      <c r="B47" s="154"/>
      <c r="C47" s="287" t="s">
        <v>369</v>
      </c>
      <c r="D47" s="188">
        <f>SUM(D48,-D50)</f>
        <v>-826000</v>
      </c>
      <c r="E47" s="188">
        <f>SUM(E48,-E50)</f>
        <v>-545246</v>
      </c>
      <c r="F47" s="188">
        <f>SUM(F48,-F50)</f>
        <v>-476000</v>
      </c>
      <c r="G47" s="155">
        <v>0</v>
      </c>
      <c r="H47" s="134">
        <f>PRODUCT(F47/D47,100)</f>
        <v>57.6271186440678</v>
      </c>
    </row>
    <row r="48" spans="1:8" ht="24" customHeight="1">
      <c r="A48" s="282" t="s">
        <v>347</v>
      </c>
      <c r="B48" s="128"/>
      <c r="C48" s="288" t="s">
        <v>370</v>
      </c>
      <c r="D48" s="193">
        <f>SUM(D49)</f>
        <v>0</v>
      </c>
      <c r="E48" s="193">
        <f>SUM(E49)</f>
        <v>0</v>
      </c>
      <c r="F48" s="193">
        <f>SUM(F49)</f>
        <v>350000</v>
      </c>
      <c r="G48" s="150">
        <f>SUM(G49)</f>
        <v>0</v>
      </c>
      <c r="H48" s="256">
        <f>SUM(H49)</f>
        <v>0</v>
      </c>
    </row>
    <row r="49" spans="1:8" ht="23.25">
      <c r="A49" s="158">
        <v>921000</v>
      </c>
      <c r="B49" s="18"/>
      <c r="C49" s="289" t="s">
        <v>361</v>
      </c>
      <c r="D49" s="191">
        <f>SUM(D183)</f>
        <v>0</v>
      </c>
      <c r="E49" s="191">
        <f>SUM(E183)</f>
        <v>0</v>
      </c>
      <c r="F49" s="191">
        <f>SUM(F183)</f>
        <v>350000</v>
      </c>
      <c r="G49" s="10">
        <v>0</v>
      </c>
      <c r="H49" s="133">
        <v>0</v>
      </c>
    </row>
    <row r="50" spans="1:8" ht="23.25">
      <c r="A50" s="277" t="s">
        <v>362</v>
      </c>
      <c r="B50" s="11"/>
      <c r="C50" s="284" t="s">
        <v>371</v>
      </c>
      <c r="D50" s="185">
        <f>SUM(D51)</f>
        <v>826000</v>
      </c>
      <c r="E50" s="185">
        <f>SUM(E51)</f>
        <v>545246</v>
      </c>
      <c r="F50" s="185">
        <f>SUM(F51)</f>
        <v>826000</v>
      </c>
      <c r="G50" s="4">
        <v>0</v>
      </c>
      <c r="H50" s="100">
        <f>PRODUCT(F50/D50,100)</f>
        <v>100</v>
      </c>
    </row>
    <row r="51" spans="1:8" ht="23.25">
      <c r="A51" s="281" t="s">
        <v>363</v>
      </c>
      <c r="B51" s="11"/>
      <c r="C51" s="285" t="s">
        <v>348</v>
      </c>
      <c r="D51" s="192">
        <f>SUM(D184)</f>
        <v>826000</v>
      </c>
      <c r="E51" s="192">
        <f>SUM(E184)</f>
        <v>545246</v>
      </c>
      <c r="F51" s="192">
        <f>SUM(F184)</f>
        <v>826000</v>
      </c>
      <c r="G51" s="10">
        <f>F51/D51*100</f>
        <v>100</v>
      </c>
      <c r="H51" s="133">
        <f>PRODUCT(F51/E51,100)</f>
        <v>151.4912534892507</v>
      </c>
    </row>
    <row r="52" spans="1:8" ht="24" thickBot="1">
      <c r="A52" s="257"/>
      <c r="B52" s="258"/>
      <c r="C52" s="259" t="s">
        <v>365</v>
      </c>
      <c r="D52" s="260">
        <f>SUM(D40,D41)</f>
        <v>0</v>
      </c>
      <c r="E52" s="260">
        <f>SUM(E40,E41)</f>
        <v>6248.700000000186</v>
      </c>
      <c r="F52" s="260">
        <f>SUM(F40,F41)</f>
        <v>1403992.7000000002</v>
      </c>
      <c r="G52" s="261">
        <v>0</v>
      </c>
      <c r="H52" s="262">
        <f>PRODUCT(F52/E52,100)</f>
        <v>22468.55665978457</v>
      </c>
    </row>
    <row r="54" spans="1:8" ht="28.5" customHeight="1" thickBot="1">
      <c r="A54" s="363" t="s">
        <v>376</v>
      </c>
      <c r="B54" s="363"/>
      <c r="C54" s="363"/>
      <c r="D54" s="363"/>
      <c r="E54" s="363"/>
      <c r="F54" s="363"/>
      <c r="G54" s="363"/>
      <c r="H54" s="363"/>
    </row>
    <row r="55" spans="1:8" ht="23.25" customHeight="1">
      <c r="A55" s="352" t="s">
        <v>0</v>
      </c>
      <c r="B55" s="30"/>
      <c r="C55" s="354" t="s">
        <v>1</v>
      </c>
      <c r="D55" s="356" t="s">
        <v>298</v>
      </c>
      <c r="E55" s="356" t="s">
        <v>401</v>
      </c>
      <c r="F55" s="364" t="s">
        <v>396</v>
      </c>
      <c r="G55" s="366" t="s">
        <v>330</v>
      </c>
      <c r="H55" s="361" t="s">
        <v>392</v>
      </c>
    </row>
    <row r="56" spans="1:8" ht="23.25">
      <c r="A56" s="353"/>
      <c r="B56" s="31"/>
      <c r="C56" s="355"/>
      <c r="D56" s="357"/>
      <c r="E56" s="357"/>
      <c r="F56" s="365"/>
      <c r="G56" s="367"/>
      <c r="H56" s="362"/>
    </row>
    <row r="57" spans="1:8" ht="23.25">
      <c r="A57" s="353"/>
      <c r="B57" s="31"/>
      <c r="C57" s="355"/>
      <c r="D57" s="357"/>
      <c r="E57" s="357"/>
      <c r="F57" s="365"/>
      <c r="G57" s="367"/>
      <c r="H57" s="362"/>
    </row>
    <row r="58" spans="1:8" ht="24" thickBot="1">
      <c r="A58" s="353"/>
      <c r="B58" s="31"/>
      <c r="C58" s="355"/>
      <c r="D58" s="357"/>
      <c r="E58" s="357"/>
      <c r="F58" s="365"/>
      <c r="G58" s="368"/>
      <c r="H58" s="362"/>
    </row>
    <row r="59" spans="1:8" ht="24" thickBot="1">
      <c r="A59" s="88">
        <v>1</v>
      </c>
      <c r="B59" s="90">
        <v>2</v>
      </c>
      <c r="C59" s="89">
        <v>3</v>
      </c>
      <c r="D59" s="183">
        <v>4</v>
      </c>
      <c r="E59" s="183">
        <v>5</v>
      </c>
      <c r="F59" s="291">
        <v>6</v>
      </c>
      <c r="G59" s="88">
        <v>7</v>
      </c>
      <c r="H59" s="127">
        <v>8</v>
      </c>
    </row>
    <row r="60" spans="1:8" ht="23.25">
      <c r="A60" s="91"/>
      <c r="B60" s="117"/>
      <c r="C60" s="108" t="s">
        <v>334</v>
      </c>
      <c r="D60" s="194">
        <f>D61+D77+D108+D112</f>
        <v>9736700</v>
      </c>
      <c r="E60" s="194">
        <f>E61+E77+E108+E112</f>
        <v>5086596</v>
      </c>
      <c r="F60" s="194">
        <f>F61+F77+F108+F112</f>
        <v>8271200</v>
      </c>
      <c r="G60" s="293">
        <f aca="true" t="shared" si="5" ref="G60:G115">F60/D60*100</f>
        <v>84.94869925128637</v>
      </c>
      <c r="H60" s="296">
        <f>PRODUCT(F60/E60,100)</f>
        <v>162.60776362030717</v>
      </c>
    </row>
    <row r="61" spans="1:8" ht="22.5">
      <c r="A61" s="33">
        <v>710000</v>
      </c>
      <c r="B61" s="118"/>
      <c r="C61" s="109" t="s">
        <v>311</v>
      </c>
      <c r="D61" s="194">
        <f>D62+D66+D71+D75+D73</f>
        <v>5359200</v>
      </c>
      <c r="E61" s="194">
        <f>E62+E66+E71+E75+E73</f>
        <v>3128663</v>
      </c>
      <c r="F61" s="194">
        <f>F62+F66+F71+F75+F73</f>
        <v>4944200</v>
      </c>
      <c r="G61" s="293">
        <f t="shared" si="5"/>
        <v>92.25630691147933</v>
      </c>
      <c r="H61" s="296">
        <f>PRODUCT(F61/E61,100)</f>
        <v>158.02916453449924</v>
      </c>
    </row>
    <row r="62" spans="1:8" ht="22.5">
      <c r="A62" s="35">
        <v>713000</v>
      </c>
      <c r="B62" s="119"/>
      <c r="C62" s="110" t="s">
        <v>2</v>
      </c>
      <c r="D62" s="195">
        <f>SUM(D63:D65)</f>
        <v>810200</v>
      </c>
      <c r="E62" s="195">
        <f>SUM(E63:E65)</f>
        <v>389155</v>
      </c>
      <c r="F62" s="195">
        <f>SUM(F63:F65)</f>
        <v>660200</v>
      </c>
      <c r="G62" s="293">
        <f t="shared" si="5"/>
        <v>81.48605282646261</v>
      </c>
      <c r="H62" s="296">
        <f>PRODUCT(F62/E62,100)</f>
        <v>169.64962547057084</v>
      </c>
    </row>
    <row r="63" spans="1:8" ht="23.25">
      <c r="A63" s="36">
        <v>713111</v>
      </c>
      <c r="B63" s="120"/>
      <c r="C63" s="38" t="s">
        <v>3</v>
      </c>
      <c r="D63" s="196">
        <v>60000</v>
      </c>
      <c r="E63" s="196">
        <v>35841</v>
      </c>
      <c r="F63" s="196">
        <v>60000</v>
      </c>
      <c r="G63" s="294">
        <f t="shared" si="5"/>
        <v>100</v>
      </c>
      <c r="H63" s="297">
        <f>PRODUCT(F63/E63,100)</f>
        <v>167.40604335816522</v>
      </c>
    </row>
    <row r="64" spans="1:8" ht="23.25">
      <c r="A64" s="36">
        <v>713112</v>
      </c>
      <c r="B64" s="120"/>
      <c r="C64" s="38" t="s">
        <v>321</v>
      </c>
      <c r="D64" s="196">
        <v>200</v>
      </c>
      <c r="E64" s="196">
        <v>19</v>
      </c>
      <c r="F64" s="196">
        <v>200</v>
      </c>
      <c r="G64" s="294">
        <f t="shared" si="5"/>
        <v>100</v>
      </c>
      <c r="H64" s="297">
        <v>0</v>
      </c>
    </row>
    <row r="65" spans="1:9" ht="23.25">
      <c r="A65" s="36">
        <v>713113</v>
      </c>
      <c r="B65" s="120"/>
      <c r="C65" s="38" t="s">
        <v>4</v>
      </c>
      <c r="D65" s="196">
        <v>750000</v>
      </c>
      <c r="E65" s="196">
        <v>353295</v>
      </c>
      <c r="F65" s="196">
        <v>600000</v>
      </c>
      <c r="G65" s="294">
        <f t="shared" si="5"/>
        <v>80</v>
      </c>
      <c r="H65" s="297">
        <f aca="true" t="shared" si="6" ref="H65:H81">PRODUCT(F65/E65,100)</f>
        <v>169.82974567995583</v>
      </c>
      <c r="I65" s="230"/>
    </row>
    <row r="66" spans="1:9" ht="22.5">
      <c r="A66" s="35">
        <v>714000</v>
      </c>
      <c r="B66" s="119"/>
      <c r="C66" s="110" t="s">
        <v>5</v>
      </c>
      <c r="D66" s="195">
        <f>SUM(D67:D70)</f>
        <v>469000</v>
      </c>
      <c r="E66" s="195">
        <f>SUM(E67:E70)</f>
        <v>180396</v>
      </c>
      <c r="F66" s="197">
        <f>SUM(F67:F70)</f>
        <v>364000</v>
      </c>
      <c r="G66" s="293">
        <f t="shared" si="5"/>
        <v>77.61194029850746</v>
      </c>
      <c r="H66" s="296">
        <f t="shared" si="6"/>
        <v>201.77830994035344</v>
      </c>
      <c r="I66" s="230"/>
    </row>
    <row r="67" spans="1:9" ht="23.25">
      <c r="A67" s="36">
        <v>714111</v>
      </c>
      <c r="B67" s="119"/>
      <c r="C67" s="38" t="s">
        <v>5</v>
      </c>
      <c r="D67" s="196">
        <v>5000</v>
      </c>
      <c r="E67" s="196">
        <v>1295</v>
      </c>
      <c r="F67" s="196">
        <v>2000</v>
      </c>
      <c r="G67" s="294">
        <f t="shared" si="5"/>
        <v>40</v>
      </c>
      <c r="H67" s="297">
        <f t="shared" si="6"/>
        <v>154.44015444015443</v>
      </c>
      <c r="I67" s="230">
        <f>PRODUCT(E67/2,3)</f>
        <v>1942.5</v>
      </c>
    </row>
    <row r="68" spans="1:9" ht="23.25">
      <c r="A68" s="36">
        <v>714112</v>
      </c>
      <c r="B68" s="119"/>
      <c r="C68" s="38" t="s">
        <v>6</v>
      </c>
      <c r="D68" s="196">
        <v>450000</v>
      </c>
      <c r="E68" s="196">
        <v>173135</v>
      </c>
      <c r="F68" s="196">
        <v>350000</v>
      </c>
      <c r="G68" s="294">
        <f t="shared" si="5"/>
        <v>77.77777777777779</v>
      </c>
      <c r="H68" s="297">
        <f t="shared" si="6"/>
        <v>202.15438819418372</v>
      </c>
      <c r="I68" s="230">
        <f aca="true" t="shared" si="7" ref="I68:I117">PRODUCT(E68/2,3)</f>
        <v>259702.5</v>
      </c>
    </row>
    <row r="69" spans="1:9" ht="23.25">
      <c r="A69" s="36">
        <v>714211</v>
      </c>
      <c r="B69" s="119"/>
      <c r="C69" s="38" t="s">
        <v>322</v>
      </c>
      <c r="D69" s="196">
        <v>7000</v>
      </c>
      <c r="E69" s="196">
        <v>366</v>
      </c>
      <c r="F69" s="196">
        <v>3000</v>
      </c>
      <c r="G69" s="294">
        <f t="shared" si="5"/>
        <v>42.857142857142854</v>
      </c>
      <c r="H69" s="297">
        <f t="shared" si="6"/>
        <v>819.6721311475409</v>
      </c>
      <c r="I69" s="230">
        <f t="shared" si="7"/>
        <v>549</v>
      </c>
    </row>
    <row r="70" spans="1:9" ht="23.25">
      <c r="A70" s="36">
        <v>714311</v>
      </c>
      <c r="B70" s="120"/>
      <c r="C70" s="38" t="s">
        <v>323</v>
      </c>
      <c r="D70" s="196">
        <v>7000</v>
      </c>
      <c r="E70" s="196">
        <v>5600</v>
      </c>
      <c r="F70" s="196">
        <v>9000</v>
      </c>
      <c r="G70" s="294">
        <f t="shared" si="5"/>
        <v>128.57142857142858</v>
      </c>
      <c r="H70" s="297">
        <f t="shared" si="6"/>
        <v>160.71428571428572</v>
      </c>
      <c r="I70" s="230">
        <f t="shared" si="7"/>
        <v>8400</v>
      </c>
    </row>
    <row r="71" spans="1:9" ht="22.5">
      <c r="A71" s="35">
        <v>715000</v>
      </c>
      <c r="B71" s="119"/>
      <c r="C71" s="110" t="s">
        <v>7</v>
      </c>
      <c r="D71" s="197">
        <f>D72</f>
        <v>15000</v>
      </c>
      <c r="E71" s="197">
        <f>E72</f>
        <v>5467</v>
      </c>
      <c r="F71" s="197">
        <f>F72</f>
        <v>15000</v>
      </c>
      <c r="G71" s="293">
        <f t="shared" si="5"/>
        <v>100</v>
      </c>
      <c r="H71" s="296">
        <f t="shared" si="6"/>
        <v>274.37351381013355</v>
      </c>
      <c r="I71" s="230">
        <f t="shared" si="7"/>
        <v>8200.5</v>
      </c>
    </row>
    <row r="72" spans="1:9" ht="23.25">
      <c r="A72" s="37">
        <v>715100</v>
      </c>
      <c r="B72" s="121"/>
      <c r="C72" s="111" t="s">
        <v>8</v>
      </c>
      <c r="D72" s="198">
        <v>15000</v>
      </c>
      <c r="E72" s="198">
        <v>5467</v>
      </c>
      <c r="F72" s="198">
        <v>15000</v>
      </c>
      <c r="G72" s="294">
        <f t="shared" si="5"/>
        <v>100</v>
      </c>
      <c r="H72" s="297">
        <f t="shared" si="6"/>
        <v>274.37351381013355</v>
      </c>
      <c r="I72" s="230">
        <f t="shared" si="7"/>
        <v>8200.5</v>
      </c>
    </row>
    <row r="73" spans="1:9" ht="22.5">
      <c r="A73" s="35">
        <v>717000</v>
      </c>
      <c r="B73" s="119"/>
      <c r="C73" s="110" t="s">
        <v>9</v>
      </c>
      <c r="D73" s="197">
        <f>D74</f>
        <v>4050000</v>
      </c>
      <c r="E73" s="197">
        <f>E74</f>
        <v>2553537</v>
      </c>
      <c r="F73" s="197">
        <f>F74</f>
        <v>3900000</v>
      </c>
      <c r="G73" s="293">
        <f t="shared" si="5"/>
        <v>96.29629629629629</v>
      </c>
      <c r="H73" s="296">
        <f t="shared" si="6"/>
        <v>152.72933190316022</v>
      </c>
      <c r="I73" s="230">
        <f t="shared" si="7"/>
        <v>3830305.5</v>
      </c>
    </row>
    <row r="74" spans="1:9" ht="23.25">
      <c r="A74" s="36">
        <v>717111</v>
      </c>
      <c r="B74" s="120"/>
      <c r="C74" s="38" t="s">
        <v>9</v>
      </c>
      <c r="D74" s="196">
        <v>4050000</v>
      </c>
      <c r="E74" s="196">
        <v>2553537</v>
      </c>
      <c r="F74" s="196">
        <v>3900000</v>
      </c>
      <c r="G74" s="294">
        <f t="shared" si="5"/>
        <v>96.29629629629629</v>
      </c>
      <c r="H74" s="297">
        <f t="shared" si="6"/>
        <v>152.72933190316022</v>
      </c>
      <c r="I74" s="230">
        <f t="shared" si="7"/>
        <v>3830305.5</v>
      </c>
    </row>
    <row r="75" spans="1:9" ht="22.5">
      <c r="A75" s="35">
        <v>719000</v>
      </c>
      <c r="B75" s="119"/>
      <c r="C75" s="110" t="s">
        <v>10</v>
      </c>
      <c r="D75" s="197">
        <f>D76</f>
        <v>15000</v>
      </c>
      <c r="E75" s="197">
        <f>E76</f>
        <v>108</v>
      </c>
      <c r="F75" s="197">
        <f>F76</f>
        <v>5000</v>
      </c>
      <c r="G75" s="293">
        <f t="shared" si="5"/>
        <v>33.33333333333333</v>
      </c>
      <c r="H75" s="296">
        <f t="shared" si="6"/>
        <v>4629.62962962963</v>
      </c>
      <c r="I75" s="230">
        <f t="shared" si="7"/>
        <v>162</v>
      </c>
    </row>
    <row r="76" spans="1:9" ht="23.25">
      <c r="A76" s="36">
        <v>719113</v>
      </c>
      <c r="B76" s="120"/>
      <c r="C76" s="38" t="s">
        <v>11</v>
      </c>
      <c r="D76" s="196">
        <v>15000</v>
      </c>
      <c r="E76" s="196">
        <v>108</v>
      </c>
      <c r="F76" s="196">
        <v>5000</v>
      </c>
      <c r="G76" s="294">
        <f t="shared" si="5"/>
        <v>33.33333333333333</v>
      </c>
      <c r="H76" s="297">
        <f t="shared" si="6"/>
        <v>4629.62962962963</v>
      </c>
      <c r="I76" s="230">
        <f t="shared" si="7"/>
        <v>162</v>
      </c>
    </row>
    <row r="77" spans="1:9" ht="22.5">
      <c r="A77" s="39">
        <v>720000</v>
      </c>
      <c r="B77" s="122"/>
      <c r="C77" s="110" t="s">
        <v>312</v>
      </c>
      <c r="D77" s="197">
        <f>D78+D84+D101+D103</f>
        <v>2964500</v>
      </c>
      <c r="E77" s="197">
        <f>E78+E84+E101+E103</f>
        <v>1732562</v>
      </c>
      <c r="F77" s="197">
        <f>F78+F84+F101+F103</f>
        <v>2562000</v>
      </c>
      <c r="G77" s="293">
        <f t="shared" si="5"/>
        <v>86.42266824085006</v>
      </c>
      <c r="H77" s="296">
        <f t="shared" si="6"/>
        <v>147.87349601341828</v>
      </c>
      <c r="I77" s="230">
        <f t="shared" si="7"/>
        <v>2598843</v>
      </c>
    </row>
    <row r="78" spans="1:9" ht="22.5">
      <c r="A78" s="40">
        <v>721000</v>
      </c>
      <c r="B78" s="123"/>
      <c r="C78" s="112" t="s">
        <v>335</v>
      </c>
      <c r="D78" s="195">
        <f>SUM(D79:D83)</f>
        <v>140000</v>
      </c>
      <c r="E78" s="195">
        <f>SUM(E79:E83)</f>
        <v>26747</v>
      </c>
      <c r="F78" s="197">
        <f>SUM(F79:F83)</f>
        <v>57000</v>
      </c>
      <c r="G78" s="293">
        <f t="shared" si="5"/>
        <v>40.714285714285715</v>
      </c>
      <c r="H78" s="296">
        <f t="shared" si="6"/>
        <v>213.10801211350804</v>
      </c>
      <c r="I78" s="230">
        <f t="shared" si="7"/>
        <v>40120.5</v>
      </c>
    </row>
    <row r="79" spans="1:9" ht="23.25">
      <c r="A79" s="36">
        <v>721222</v>
      </c>
      <c r="B79" s="120"/>
      <c r="C79" s="38" t="s">
        <v>12</v>
      </c>
      <c r="D79" s="196">
        <v>30000</v>
      </c>
      <c r="E79" s="196">
        <v>2478</v>
      </c>
      <c r="F79" s="196">
        <v>5000</v>
      </c>
      <c r="G79" s="294">
        <f t="shared" si="5"/>
        <v>16.666666666666664</v>
      </c>
      <c r="H79" s="297">
        <f t="shared" si="6"/>
        <v>201.7756255044391</v>
      </c>
      <c r="I79" s="230">
        <f t="shared" si="7"/>
        <v>3717</v>
      </c>
    </row>
    <row r="80" spans="1:9" ht="23.25">
      <c r="A80" s="36">
        <v>721223</v>
      </c>
      <c r="B80" s="120"/>
      <c r="C80" s="38" t="s">
        <v>13</v>
      </c>
      <c r="D80" s="196">
        <v>90000</v>
      </c>
      <c r="E80" s="196">
        <v>23378</v>
      </c>
      <c r="F80" s="196">
        <v>50000</v>
      </c>
      <c r="G80" s="294">
        <f t="shared" si="5"/>
        <v>55.55555555555556</v>
      </c>
      <c r="H80" s="297">
        <f t="shared" si="6"/>
        <v>213.87629395157842</v>
      </c>
      <c r="I80" s="230">
        <f t="shared" si="7"/>
        <v>35067</v>
      </c>
    </row>
    <row r="81" spans="1:9" ht="23.25">
      <c r="A81" s="45">
        <v>721311</v>
      </c>
      <c r="B81" s="123"/>
      <c r="C81" s="113" t="s">
        <v>324</v>
      </c>
      <c r="D81" s="196">
        <v>10000</v>
      </c>
      <c r="E81" s="196">
        <v>326</v>
      </c>
      <c r="F81" s="196">
        <v>1000</v>
      </c>
      <c r="G81" s="294">
        <f t="shared" si="5"/>
        <v>10</v>
      </c>
      <c r="H81" s="297">
        <f t="shared" si="6"/>
        <v>306.7484662576687</v>
      </c>
      <c r="I81" s="230">
        <f t="shared" si="7"/>
        <v>489</v>
      </c>
    </row>
    <row r="82" spans="1:9" ht="23.25">
      <c r="A82" s="36">
        <v>721312</v>
      </c>
      <c r="B82" s="120"/>
      <c r="C82" s="38" t="s">
        <v>325</v>
      </c>
      <c r="D82" s="196">
        <v>5000</v>
      </c>
      <c r="E82" s="196">
        <v>565</v>
      </c>
      <c r="F82" s="196">
        <v>1000</v>
      </c>
      <c r="G82" s="294">
        <f t="shared" si="5"/>
        <v>20</v>
      </c>
      <c r="H82" s="297">
        <v>0</v>
      </c>
      <c r="I82" s="230">
        <f t="shared" si="7"/>
        <v>847.5</v>
      </c>
    </row>
    <row r="83" spans="1:9" ht="23.25">
      <c r="A83" s="36">
        <v>721573</v>
      </c>
      <c r="B83" s="120"/>
      <c r="C83" s="38" t="s">
        <v>326</v>
      </c>
      <c r="D83" s="196">
        <v>5000</v>
      </c>
      <c r="E83" s="196">
        <v>0</v>
      </c>
      <c r="F83" s="196">
        <v>0</v>
      </c>
      <c r="G83" s="294">
        <f t="shared" si="5"/>
        <v>0</v>
      </c>
      <c r="H83" s="297">
        <v>0</v>
      </c>
      <c r="I83" s="230">
        <f t="shared" si="7"/>
        <v>0</v>
      </c>
    </row>
    <row r="84" spans="1:9" ht="22.5">
      <c r="A84" s="35">
        <v>722000</v>
      </c>
      <c r="B84" s="119"/>
      <c r="C84" s="110" t="s">
        <v>313</v>
      </c>
      <c r="D84" s="197">
        <f>D85+D86+D87+D88+D89+D90+D91+D92+D93+D94+D95+D96+D97+D98+D99+D100</f>
        <v>2691500</v>
      </c>
      <c r="E84" s="197">
        <f>E85+E86+E87+E88+E89+E90+E91+E92+E93+E94+E95+E96+E97+E98+E99+E100</f>
        <v>1645851</v>
      </c>
      <c r="F84" s="197">
        <f>F85+F86+F87+F88+F89+F90+F91+F92+F93+F94+F95+F96+F97+F98+F99+F100</f>
        <v>2395000</v>
      </c>
      <c r="G84" s="197" t="e">
        <f>G85+G86+G87+#REF!+#REF!+G88+G89+G90+G91+G92+G93+G94+G95+G96+G97+G98+G99+G100</f>
        <v>#REF!</v>
      </c>
      <c r="H84" s="195" t="e">
        <f>H85+H86+H87+#REF!+#REF!+H88+H89+H90+H91+H92+H93+H94+H95+H96+H97+H98+H99+H100</f>
        <v>#REF!</v>
      </c>
      <c r="I84" s="230">
        <f t="shared" si="7"/>
        <v>2468776.5</v>
      </c>
    </row>
    <row r="85" spans="1:9" ht="23.25">
      <c r="A85" s="36">
        <v>722121</v>
      </c>
      <c r="B85" s="120"/>
      <c r="C85" s="38" t="s">
        <v>14</v>
      </c>
      <c r="D85" s="196">
        <v>90000</v>
      </c>
      <c r="E85" s="196">
        <v>73010</v>
      </c>
      <c r="F85" s="196">
        <v>90000</v>
      </c>
      <c r="G85" s="294">
        <f t="shared" si="5"/>
        <v>100</v>
      </c>
      <c r="H85" s="297">
        <f>PRODUCT(F85/E85,100)</f>
        <v>123.27078482399672</v>
      </c>
      <c r="I85" s="230">
        <f t="shared" si="7"/>
        <v>109515</v>
      </c>
    </row>
    <row r="86" spans="1:9" ht="23.25">
      <c r="A86" s="36">
        <v>722312</v>
      </c>
      <c r="B86" s="120"/>
      <c r="C86" s="38" t="s">
        <v>15</v>
      </c>
      <c r="D86" s="196">
        <v>250000</v>
      </c>
      <c r="E86" s="196">
        <v>201015</v>
      </c>
      <c r="F86" s="196">
        <v>250000</v>
      </c>
      <c r="G86" s="294">
        <f t="shared" si="5"/>
        <v>100</v>
      </c>
      <c r="H86" s="297">
        <f aca="true" t="shared" si="8" ref="H86:H107">PRODUCT(F86/E86,100)</f>
        <v>124.36882819690074</v>
      </c>
      <c r="I86" s="230">
        <f t="shared" si="7"/>
        <v>301522.5</v>
      </c>
    </row>
    <row r="87" spans="1:9" ht="23.25">
      <c r="A87" s="36">
        <v>722313</v>
      </c>
      <c r="B87" s="120"/>
      <c r="C87" s="38" t="s">
        <v>16</v>
      </c>
      <c r="D87" s="196">
        <v>10000</v>
      </c>
      <c r="E87" s="196">
        <v>1974</v>
      </c>
      <c r="F87" s="196">
        <v>3000</v>
      </c>
      <c r="G87" s="294">
        <f t="shared" si="5"/>
        <v>30</v>
      </c>
      <c r="H87" s="297">
        <f t="shared" si="8"/>
        <v>151.97568389057753</v>
      </c>
      <c r="I87" s="230">
        <f t="shared" si="7"/>
        <v>2961</v>
      </c>
    </row>
    <row r="88" spans="1:9" ht="23.25">
      <c r="A88" s="36">
        <v>722319</v>
      </c>
      <c r="B88" s="120"/>
      <c r="C88" s="38" t="s">
        <v>17</v>
      </c>
      <c r="D88" s="196">
        <v>130000</v>
      </c>
      <c r="E88" s="196">
        <v>71025</v>
      </c>
      <c r="F88" s="196">
        <v>110000</v>
      </c>
      <c r="G88" s="294">
        <f t="shared" si="5"/>
        <v>84.61538461538461</v>
      </c>
      <c r="H88" s="297">
        <f t="shared" si="8"/>
        <v>154.87504399859205</v>
      </c>
      <c r="I88" s="230">
        <f t="shared" si="7"/>
        <v>106537.5</v>
      </c>
    </row>
    <row r="89" spans="1:9" ht="23.25">
      <c r="A89" s="36">
        <v>722396</v>
      </c>
      <c r="B89" s="120"/>
      <c r="C89" s="38" t="s">
        <v>18</v>
      </c>
      <c r="D89" s="196">
        <v>20000</v>
      </c>
      <c r="E89" s="196">
        <v>12636</v>
      </c>
      <c r="F89" s="196">
        <v>20000</v>
      </c>
      <c r="G89" s="294">
        <f t="shared" si="5"/>
        <v>100</v>
      </c>
      <c r="H89" s="297">
        <f t="shared" si="8"/>
        <v>158.27793605571384</v>
      </c>
      <c r="I89" s="230">
        <f t="shared" si="7"/>
        <v>18954</v>
      </c>
    </row>
    <row r="90" spans="1:9" ht="23.25">
      <c r="A90" s="36">
        <v>722411</v>
      </c>
      <c r="B90" s="120"/>
      <c r="C90" s="38" t="s">
        <v>19</v>
      </c>
      <c r="D90" s="196">
        <v>100000</v>
      </c>
      <c r="E90" s="196">
        <v>27347</v>
      </c>
      <c r="F90" s="196">
        <v>50000</v>
      </c>
      <c r="G90" s="294">
        <f t="shared" si="5"/>
        <v>50</v>
      </c>
      <c r="H90" s="297">
        <f t="shared" si="8"/>
        <v>182.8354115625114</v>
      </c>
      <c r="I90" s="230">
        <f t="shared" si="7"/>
        <v>41020.5</v>
      </c>
    </row>
    <row r="91" spans="1:9" ht="23.25">
      <c r="A91" s="36">
        <v>722412</v>
      </c>
      <c r="B91" s="120"/>
      <c r="C91" s="38" t="s">
        <v>20</v>
      </c>
      <c r="D91" s="196">
        <v>22000</v>
      </c>
      <c r="E91" s="196">
        <v>7639</v>
      </c>
      <c r="F91" s="196">
        <v>12000</v>
      </c>
      <c r="G91" s="294">
        <f t="shared" si="5"/>
        <v>54.54545454545454</v>
      </c>
      <c r="H91" s="297">
        <f t="shared" si="8"/>
        <v>157.08862416546668</v>
      </c>
      <c r="I91" s="230">
        <f t="shared" si="7"/>
        <v>11458.5</v>
      </c>
    </row>
    <row r="92" spans="1:9" ht="23.25">
      <c r="A92" s="36">
        <v>722424</v>
      </c>
      <c r="B92" s="120"/>
      <c r="C92" s="38" t="s">
        <v>21</v>
      </c>
      <c r="D92" s="196">
        <v>25000</v>
      </c>
      <c r="E92" s="196">
        <v>4622</v>
      </c>
      <c r="F92" s="196">
        <v>10000</v>
      </c>
      <c r="G92" s="294">
        <f t="shared" si="5"/>
        <v>40</v>
      </c>
      <c r="H92" s="297">
        <f t="shared" si="8"/>
        <v>216.35655560363477</v>
      </c>
      <c r="I92" s="230">
        <f t="shared" si="7"/>
        <v>6933</v>
      </c>
    </row>
    <row r="93" spans="1:9" ht="23.25">
      <c r="A93" s="36">
        <v>722425</v>
      </c>
      <c r="B93" s="120"/>
      <c r="C93" s="38" t="s">
        <v>22</v>
      </c>
      <c r="D93" s="196">
        <v>20000</v>
      </c>
      <c r="E93" s="196">
        <v>1405</v>
      </c>
      <c r="F93" s="196">
        <v>20000</v>
      </c>
      <c r="G93" s="294">
        <f t="shared" si="5"/>
        <v>100</v>
      </c>
      <c r="H93" s="297">
        <f t="shared" si="8"/>
        <v>1423.4875444839859</v>
      </c>
      <c r="I93" s="230">
        <f t="shared" si="7"/>
        <v>2107.5</v>
      </c>
    </row>
    <row r="94" spans="1:9" ht="23.25">
      <c r="A94" s="36">
        <v>722435</v>
      </c>
      <c r="B94" s="120"/>
      <c r="C94" s="38" t="s">
        <v>23</v>
      </c>
      <c r="D94" s="196">
        <v>494500</v>
      </c>
      <c r="E94" s="196">
        <v>187772</v>
      </c>
      <c r="F94" s="196">
        <v>300000</v>
      </c>
      <c r="G94" s="294">
        <f t="shared" si="5"/>
        <v>60.66734074823054</v>
      </c>
      <c r="H94" s="297">
        <v>0</v>
      </c>
      <c r="I94" s="230">
        <f t="shared" si="7"/>
        <v>281658</v>
      </c>
    </row>
    <row r="95" spans="1:9" ht="23.25">
      <c r="A95" s="36">
        <v>722440</v>
      </c>
      <c r="B95" s="120"/>
      <c r="C95" s="38" t="s">
        <v>24</v>
      </c>
      <c r="D95" s="196">
        <v>140000</v>
      </c>
      <c r="E95" s="196">
        <v>105862</v>
      </c>
      <c r="F95" s="196">
        <v>140000</v>
      </c>
      <c r="G95" s="294">
        <f t="shared" si="5"/>
        <v>100</v>
      </c>
      <c r="H95" s="297">
        <f t="shared" si="8"/>
        <v>132.2476431580737</v>
      </c>
      <c r="I95" s="230">
        <f t="shared" si="7"/>
        <v>158793</v>
      </c>
    </row>
    <row r="96" spans="1:9" ht="23.25">
      <c r="A96" s="36">
        <v>722461</v>
      </c>
      <c r="B96" s="120"/>
      <c r="C96" s="38" t="s">
        <v>27</v>
      </c>
      <c r="D96" s="196">
        <v>60000</v>
      </c>
      <c r="E96" s="196">
        <v>29858</v>
      </c>
      <c r="F96" s="196">
        <v>50000</v>
      </c>
      <c r="G96" s="294">
        <f>F96/D96*100</f>
        <v>83.33333333333334</v>
      </c>
      <c r="H96" s="297">
        <f>PRODUCT(F96/E96,100)</f>
        <v>167.45930738830464</v>
      </c>
      <c r="I96" s="230">
        <f t="shared" si="7"/>
        <v>44787</v>
      </c>
    </row>
    <row r="97" spans="1:9" ht="23.25">
      <c r="A97" s="36">
        <v>722467</v>
      </c>
      <c r="B97" s="120"/>
      <c r="C97" s="38" t="s">
        <v>25</v>
      </c>
      <c r="D97" s="196">
        <v>60000</v>
      </c>
      <c r="E97" s="196">
        <v>40909</v>
      </c>
      <c r="F97" s="196">
        <v>60000</v>
      </c>
      <c r="G97" s="294">
        <f t="shared" si="5"/>
        <v>100</v>
      </c>
      <c r="H97" s="297">
        <f t="shared" si="8"/>
        <v>146.66699259331688</v>
      </c>
      <c r="I97" s="230">
        <f t="shared" si="7"/>
        <v>61363.5</v>
      </c>
    </row>
    <row r="98" spans="1:9" ht="23.25">
      <c r="A98" s="36">
        <v>722468</v>
      </c>
      <c r="B98" s="120"/>
      <c r="C98" s="38" t="s">
        <v>26</v>
      </c>
      <c r="D98" s="196">
        <v>875000</v>
      </c>
      <c r="E98" s="196">
        <v>676343</v>
      </c>
      <c r="F98" s="196">
        <v>950000</v>
      </c>
      <c r="G98" s="294">
        <f t="shared" si="5"/>
        <v>108.57142857142857</v>
      </c>
      <c r="H98" s="297">
        <f t="shared" si="8"/>
        <v>140.4612748265303</v>
      </c>
      <c r="I98" s="230">
        <f t="shared" si="7"/>
        <v>1014514.5</v>
      </c>
    </row>
    <row r="99" spans="1:9" ht="23.25">
      <c r="A99" s="36">
        <v>722521</v>
      </c>
      <c r="B99" s="120"/>
      <c r="C99" s="38" t="s">
        <v>28</v>
      </c>
      <c r="D99" s="196">
        <v>45000</v>
      </c>
      <c r="E99" s="269">
        <v>20896</v>
      </c>
      <c r="F99" s="196">
        <v>30000</v>
      </c>
      <c r="G99" s="294">
        <f t="shared" si="5"/>
        <v>66.66666666666666</v>
      </c>
      <c r="H99" s="297">
        <f t="shared" si="8"/>
        <v>143.56814701378252</v>
      </c>
      <c r="I99" s="230">
        <f t="shared" si="7"/>
        <v>31344</v>
      </c>
    </row>
    <row r="100" spans="1:9" ht="23.25">
      <c r="A100" s="36">
        <v>722591</v>
      </c>
      <c r="B100" s="120"/>
      <c r="C100" s="38" t="s">
        <v>29</v>
      </c>
      <c r="D100" s="196">
        <v>350000</v>
      </c>
      <c r="E100" s="196">
        <v>183538</v>
      </c>
      <c r="F100" s="196">
        <v>300000</v>
      </c>
      <c r="G100" s="294">
        <f t="shared" si="5"/>
        <v>85.71428571428571</v>
      </c>
      <c r="H100" s="297">
        <f t="shared" si="8"/>
        <v>163.45388965772756</v>
      </c>
      <c r="I100" s="230">
        <f t="shared" si="7"/>
        <v>275307</v>
      </c>
    </row>
    <row r="101" spans="1:9" ht="22.5">
      <c r="A101" s="41">
        <v>723000</v>
      </c>
      <c r="B101" s="124"/>
      <c r="C101" s="108" t="s">
        <v>314</v>
      </c>
      <c r="D101" s="199">
        <f>D102</f>
        <v>10000</v>
      </c>
      <c r="E101" s="199">
        <f>E102</f>
        <v>9960</v>
      </c>
      <c r="F101" s="199">
        <f>F102</f>
        <v>10000</v>
      </c>
      <c r="G101" s="293">
        <f t="shared" si="5"/>
        <v>100</v>
      </c>
      <c r="H101" s="296">
        <f t="shared" si="8"/>
        <v>100.40160642570282</v>
      </c>
      <c r="I101" s="230">
        <f t="shared" si="7"/>
        <v>14940</v>
      </c>
    </row>
    <row r="102" spans="1:9" ht="23.25">
      <c r="A102" s="37">
        <v>723121</v>
      </c>
      <c r="B102" s="121"/>
      <c r="C102" s="111" t="s">
        <v>30</v>
      </c>
      <c r="D102" s="196">
        <v>10000</v>
      </c>
      <c r="E102" s="196">
        <v>9960</v>
      </c>
      <c r="F102" s="196">
        <v>10000</v>
      </c>
      <c r="G102" s="294">
        <f t="shared" si="5"/>
        <v>100</v>
      </c>
      <c r="H102" s="297">
        <f t="shared" si="8"/>
        <v>100.40160642570282</v>
      </c>
      <c r="I102" s="230">
        <f t="shared" si="7"/>
        <v>14940</v>
      </c>
    </row>
    <row r="103" spans="1:9" ht="22.5">
      <c r="A103" s="35">
        <v>729000</v>
      </c>
      <c r="B103" s="119"/>
      <c r="C103" s="110" t="s">
        <v>315</v>
      </c>
      <c r="D103" s="197">
        <f>D104+D106+D107+D105</f>
        <v>123000</v>
      </c>
      <c r="E103" s="197">
        <f>E104+E106+E107+E105</f>
        <v>50004</v>
      </c>
      <c r="F103" s="197">
        <f>F104+F106+F107+F105</f>
        <v>100000</v>
      </c>
      <c r="G103" s="293">
        <f t="shared" si="5"/>
        <v>81.30081300813008</v>
      </c>
      <c r="H103" s="296">
        <f t="shared" si="8"/>
        <v>199.98400127989763</v>
      </c>
      <c r="I103" s="230">
        <f t="shared" si="7"/>
        <v>75006</v>
      </c>
    </row>
    <row r="104" spans="1:9" ht="23.25">
      <c r="A104" s="36">
        <v>729100</v>
      </c>
      <c r="B104" s="120"/>
      <c r="C104" s="38" t="s">
        <v>31</v>
      </c>
      <c r="D104" s="196">
        <v>20000</v>
      </c>
      <c r="E104" s="196">
        <v>7000</v>
      </c>
      <c r="F104" s="196">
        <v>20000</v>
      </c>
      <c r="G104" s="294">
        <f t="shared" si="5"/>
        <v>100</v>
      </c>
      <c r="H104" s="297">
        <f t="shared" si="8"/>
        <v>285.7142857142857</v>
      </c>
      <c r="I104" s="230">
        <f t="shared" si="7"/>
        <v>10500</v>
      </c>
    </row>
    <row r="105" spans="1:9" ht="23.25">
      <c r="A105" s="36">
        <v>729121</v>
      </c>
      <c r="B105" s="120"/>
      <c r="C105" s="38" t="s">
        <v>32</v>
      </c>
      <c r="D105" s="196">
        <v>60000</v>
      </c>
      <c r="E105" s="196">
        <v>31707</v>
      </c>
      <c r="F105" s="196">
        <v>50000</v>
      </c>
      <c r="G105" s="294">
        <f t="shared" si="5"/>
        <v>83.33333333333334</v>
      </c>
      <c r="H105" s="297">
        <f t="shared" si="8"/>
        <v>157.69388463115402</v>
      </c>
      <c r="I105" s="230">
        <f t="shared" si="7"/>
        <v>47560.5</v>
      </c>
    </row>
    <row r="106" spans="1:9" ht="23.25">
      <c r="A106" s="36">
        <v>729124</v>
      </c>
      <c r="B106" s="36"/>
      <c r="C106" s="18" t="s">
        <v>327</v>
      </c>
      <c r="D106" s="196">
        <v>33000</v>
      </c>
      <c r="E106" s="196">
        <v>3953</v>
      </c>
      <c r="F106" s="196">
        <v>20000</v>
      </c>
      <c r="G106" s="294">
        <f t="shared" si="5"/>
        <v>60.60606060606061</v>
      </c>
      <c r="H106" s="297">
        <f t="shared" si="8"/>
        <v>505.94485201113076</v>
      </c>
      <c r="I106" s="230">
        <f t="shared" si="7"/>
        <v>5929.5</v>
      </c>
    </row>
    <row r="107" spans="1:9" ht="23.25">
      <c r="A107" s="36">
        <v>729124</v>
      </c>
      <c r="B107" s="120"/>
      <c r="C107" s="38" t="s">
        <v>328</v>
      </c>
      <c r="D107" s="196">
        <v>10000</v>
      </c>
      <c r="E107" s="196">
        <v>7344</v>
      </c>
      <c r="F107" s="196">
        <v>10000</v>
      </c>
      <c r="G107" s="294">
        <f t="shared" si="5"/>
        <v>100</v>
      </c>
      <c r="H107" s="297">
        <f t="shared" si="8"/>
        <v>136.16557734204792</v>
      </c>
      <c r="I107" s="230">
        <f t="shared" si="7"/>
        <v>11016</v>
      </c>
    </row>
    <row r="108" spans="1:9" ht="22.5">
      <c r="A108" s="42"/>
      <c r="B108" s="125"/>
      <c r="C108" s="114" t="s">
        <v>316</v>
      </c>
      <c r="D108" s="199">
        <f>D109+D110+D111</f>
        <v>413000</v>
      </c>
      <c r="E108" s="199">
        <f>E109+E110+E111</f>
        <v>26600</v>
      </c>
      <c r="F108" s="199">
        <f>F109+F110+F111</f>
        <v>265000</v>
      </c>
      <c r="G108" s="293">
        <f t="shared" si="5"/>
        <v>64.16464891041163</v>
      </c>
      <c r="H108" s="296">
        <v>0</v>
      </c>
      <c r="I108" s="230">
        <f t="shared" si="7"/>
        <v>39900</v>
      </c>
    </row>
    <row r="109" spans="1:9" ht="23.25">
      <c r="A109" s="36">
        <v>731210</v>
      </c>
      <c r="B109" s="120"/>
      <c r="C109" s="38" t="s">
        <v>33</v>
      </c>
      <c r="D109" s="200">
        <v>30000</v>
      </c>
      <c r="E109" s="200">
        <v>0</v>
      </c>
      <c r="F109" s="200">
        <v>5000</v>
      </c>
      <c r="G109" s="294">
        <f t="shared" si="5"/>
        <v>16.666666666666664</v>
      </c>
      <c r="H109" s="297">
        <v>0</v>
      </c>
      <c r="I109" s="230">
        <f t="shared" si="7"/>
        <v>0</v>
      </c>
    </row>
    <row r="110" spans="1:9" ht="23.25">
      <c r="A110" s="36">
        <v>731220</v>
      </c>
      <c r="B110" s="120"/>
      <c r="C110" s="38" t="s">
        <v>34</v>
      </c>
      <c r="D110" s="200">
        <v>100000</v>
      </c>
      <c r="E110" s="200">
        <v>0</v>
      </c>
      <c r="F110" s="200">
        <v>50000</v>
      </c>
      <c r="G110" s="294">
        <f t="shared" si="5"/>
        <v>50</v>
      </c>
      <c r="H110" s="297">
        <v>0</v>
      </c>
      <c r="I110" s="230">
        <f t="shared" si="7"/>
        <v>0</v>
      </c>
    </row>
    <row r="111" spans="1:9" ht="23.25">
      <c r="A111" s="36">
        <v>731220</v>
      </c>
      <c r="B111" s="120"/>
      <c r="C111" s="38" t="s">
        <v>35</v>
      </c>
      <c r="D111" s="200">
        <v>283000</v>
      </c>
      <c r="E111" s="200">
        <v>26600</v>
      </c>
      <c r="F111" s="200">
        <v>210000</v>
      </c>
      <c r="G111" s="294">
        <f t="shared" si="5"/>
        <v>74.20494699646643</v>
      </c>
      <c r="H111" s="297">
        <v>0</v>
      </c>
      <c r="I111" s="230">
        <f t="shared" si="7"/>
        <v>39900</v>
      </c>
    </row>
    <row r="112" spans="1:9" ht="23.25">
      <c r="A112" s="36"/>
      <c r="B112" s="120"/>
      <c r="C112" s="110" t="s">
        <v>317</v>
      </c>
      <c r="D112" s="199">
        <f>D113</f>
        <v>1000000</v>
      </c>
      <c r="E112" s="199">
        <f>E113</f>
        <v>198771</v>
      </c>
      <c r="F112" s="199">
        <f>F113</f>
        <v>500000</v>
      </c>
      <c r="G112" s="293">
        <f t="shared" si="5"/>
        <v>50</v>
      </c>
      <c r="H112" s="296">
        <f>PRODUCT(F112/E112,100)</f>
        <v>251.5457486253025</v>
      </c>
      <c r="I112" s="230">
        <f t="shared" si="7"/>
        <v>298156.5</v>
      </c>
    </row>
    <row r="113" spans="1:9" ht="23.25">
      <c r="A113" s="45">
        <v>781300</v>
      </c>
      <c r="B113" s="163"/>
      <c r="C113" s="38" t="s">
        <v>36</v>
      </c>
      <c r="D113" s="200">
        <v>1000000</v>
      </c>
      <c r="E113" s="200">
        <v>198771</v>
      </c>
      <c r="F113" s="200">
        <v>500000</v>
      </c>
      <c r="G113" s="294">
        <f t="shared" si="5"/>
        <v>50</v>
      </c>
      <c r="H113" s="297">
        <f>PRODUCT(F113/E113,100)</f>
        <v>251.5457486253025</v>
      </c>
      <c r="I113" s="230">
        <f t="shared" si="7"/>
        <v>298156.5</v>
      </c>
    </row>
    <row r="114" spans="1:9" ht="23.25">
      <c r="A114" s="164"/>
      <c r="B114" s="165"/>
      <c r="C114" s="162" t="s">
        <v>336</v>
      </c>
      <c r="D114" s="195">
        <f>D115</f>
        <v>120000</v>
      </c>
      <c r="E114" s="195">
        <f>E115</f>
        <v>16541</v>
      </c>
      <c r="F114" s="197">
        <f>F115</f>
        <v>111000</v>
      </c>
      <c r="G114" s="293">
        <f t="shared" si="5"/>
        <v>92.5</v>
      </c>
      <c r="H114" s="296">
        <v>0</v>
      </c>
      <c r="I114" s="230">
        <f t="shared" si="7"/>
        <v>24811.5</v>
      </c>
    </row>
    <row r="115" spans="1:9" ht="22.5">
      <c r="A115" s="33">
        <v>810000</v>
      </c>
      <c r="B115" s="118"/>
      <c r="C115" s="115" t="s">
        <v>337</v>
      </c>
      <c r="D115" s="197">
        <f>D116+D117</f>
        <v>120000</v>
      </c>
      <c r="E115" s="197">
        <f>E116+E117</f>
        <v>16541</v>
      </c>
      <c r="F115" s="197">
        <f>F116+F117</f>
        <v>111000</v>
      </c>
      <c r="G115" s="293">
        <f t="shared" si="5"/>
        <v>92.5</v>
      </c>
      <c r="H115" s="296">
        <v>0</v>
      </c>
      <c r="I115" s="230">
        <f t="shared" si="7"/>
        <v>24811.5</v>
      </c>
    </row>
    <row r="116" spans="1:9" ht="23.25">
      <c r="A116" s="36">
        <v>811200</v>
      </c>
      <c r="B116" s="120"/>
      <c r="C116" s="38" t="s">
        <v>329</v>
      </c>
      <c r="D116" s="196">
        <v>0</v>
      </c>
      <c r="E116" s="196">
        <v>10530</v>
      </c>
      <c r="F116" s="196">
        <v>11000</v>
      </c>
      <c r="G116" s="294">
        <v>0</v>
      </c>
      <c r="H116" s="297">
        <v>0</v>
      </c>
      <c r="I116" s="230">
        <f t="shared" si="7"/>
        <v>15795</v>
      </c>
    </row>
    <row r="117" spans="1:9" ht="24" thickBot="1">
      <c r="A117" s="36">
        <v>813110</v>
      </c>
      <c r="B117" s="120"/>
      <c r="C117" s="38" t="s">
        <v>37</v>
      </c>
      <c r="D117" s="196">
        <v>120000</v>
      </c>
      <c r="E117" s="196">
        <v>6011</v>
      </c>
      <c r="F117" s="196">
        <v>100000</v>
      </c>
      <c r="G117" s="295">
        <f>F117/D117*100</f>
        <v>83.33333333333334</v>
      </c>
      <c r="H117" s="298">
        <v>0</v>
      </c>
      <c r="I117" s="230">
        <f t="shared" si="7"/>
        <v>9016.5</v>
      </c>
    </row>
    <row r="118" spans="1:9" ht="23.25" customHeight="1" thickBot="1">
      <c r="A118" s="46"/>
      <c r="B118" s="369" t="s">
        <v>338</v>
      </c>
      <c r="C118" s="370"/>
      <c r="D118" s="201">
        <f>SUM(D60,D114)</f>
        <v>9856700</v>
      </c>
      <c r="E118" s="271">
        <f>SUM(E60,E114)</f>
        <v>5103137</v>
      </c>
      <c r="F118" s="292">
        <f>SUM(F60,F114)</f>
        <v>8382200</v>
      </c>
      <c r="G118" s="243">
        <f>F118/D118*100</f>
        <v>85.04063226028995</v>
      </c>
      <c r="H118" s="135">
        <f>PRODUCT(F118/E118,100)</f>
        <v>164.25582930656182</v>
      </c>
      <c r="I118" s="230"/>
    </row>
    <row r="119" ht="26.25" customHeight="1" hidden="1"/>
    <row r="120" ht="26.25" customHeight="1"/>
    <row r="121" spans="1:8" ht="31.5" customHeight="1" thickBot="1">
      <c r="A121" s="371" t="s">
        <v>377</v>
      </c>
      <c r="B121" s="371"/>
      <c r="C121" s="371"/>
      <c r="D121" s="371"/>
      <c r="E121" s="371"/>
      <c r="F121" s="371"/>
      <c r="G121" s="371"/>
      <c r="H121" s="371"/>
    </row>
    <row r="122" spans="1:9" ht="22.5" customHeight="1">
      <c r="A122" s="372" t="s">
        <v>40</v>
      </c>
      <c r="B122" s="374" t="s">
        <v>41</v>
      </c>
      <c r="C122" s="376" t="s">
        <v>1</v>
      </c>
      <c r="D122" s="356" t="s">
        <v>298</v>
      </c>
      <c r="E122" s="356" t="s">
        <v>401</v>
      </c>
      <c r="F122" s="356" t="s">
        <v>396</v>
      </c>
      <c r="G122" s="358" t="s">
        <v>330</v>
      </c>
      <c r="H122" s="361" t="s">
        <v>404</v>
      </c>
      <c r="I122" s="230"/>
    </row>
    <row r="123" spans="1:8" ht="12.75">
      <c r="A123" s="373"/>
      <c r="B123" s="375"/>
      <c r="C123" s="377"/>
      <c r="D123" s="357"/>
      <c r="E123" s="357"/>
      <c r="F123" s="357"/>
      <c r="G123" s="359"/>
      <c r="H123" s="362"/>
    </row>
    <row r="124" spans="1:8" ht="12.75">
      <c r="A124" s="373"/>
      <c r="B124" s="375"/>
      <c r="C124" s="377"/>
      <c r="D124" s="357"/>
      <c r="E124" s="357"/>
      <c r="F124" s="357"/>
      <c r="G124" s="359"/>
      <c r="H124" s="362"/>
    </row>
    <row r="125" spans="1:8" ht="13.5" thickBot="1">
      <c r="A125" s="373"/>
      <c r="B125" s="375"/>
      <c r="C125" s="377"/>
      <c r="D125" s="378"/>
      <c r="E125" s="357"/>
      <c r="F125" s="378"/>
      <c r="G125" s="359"/>
      <c r="H125" s="362"/>
    </row>
    <row r="126" spans="1:9" ht="23.25" thickBot="1">
      <c r="A126" s="145" t="s">
        <v>42</v>
      </c>
      <c r="B126" s="146">
        <v>2</v>
      </c>
      <c r="C126" s="302">
        <v>3</v>
      </c>
      <c r="D126" s="303">
        <v>4</v>
      </c>
      <c r="E126" s="201">
        <v>5</v>
      </c>
      <c r="F126" s="201">
        <v>6</v>
      </c>
      <c r="G126" s="304">
        <v>7</v>
      </c>
      <c r="H126" s="90">
        <v>8</v>
      </c>
      <c r="I126" s="230"/>
    </row>
    <row r="127" spans="1:8" ht="22.5">
      <c r="A127" s="50"/>
      <c r="B127" s="3"/>
      <c r="C127" s="34" t="s">
        <v>340</v>
      </c>
      <c r="D127" s="3"/>
      <c r="E127" s="203"/>
      <c r="F127" s="203"/>
      <c r="G127" s="99"/>
      <c r="H127" s="98"/>
    </row>
    <row r="128" spans="1:9" ht="22.5">
      <c r="A128" s="51">
        <v>410000</v>
      </c>
      <c r="B128" s="4"/>
      <c r="C128" s="21" t="s">
        <v>43</v>
      </c>
      <c r="D128" s="185">
        <f>D129+D136+D148+D150+D152+D155</f>
        <v>7636000</v>
      </c>
      <c r="E128" s="4">
        <f>E129+E136+E148+E150+E152+E155</f>
        <v>4178467.3</v>
      </c>
      <c r="F128" s="4">
        <f>F129+F136+F148+F150+F152+F155</f>
        <v>5565707.3</v>
      </c>
      <c r="G128" s="157">
        <f aca="true" t="shared" si="9" ref="G128:G167">F128/D128*100</f>
        <v>72.88773310633839</v>
      </c>
      <c r="H128" s="134">
        <f>F128-D128</f>
        <v>-2070292.7000000002</v>
      </c>
      <c r="I128" s="230"/>
    </row>
    <row r="129" spans="1:8" ht="23.25">
      <c r="A129" s="51">
        <v>411000</v>
      </c>
      <c r="B129" s="5"/>
      <c r="C129" s="21" t="s">
        <v>44</v>
      </c>
      <c r="D129" s="185">
        <f>D131+D132+D134+D135</f>
        <v>2745500</v>
      </c>
      <c r="E129" s="185">
        <f>E131+E132+E134+E135</f>
        <v>1562591</v>
      </c>
      <c r="F129" s="185">
        <f>F131+F132+F134+F135</f>
        <v>2732000</v>
      </c>
      <c r="G129" s="157">
        <f t="shared" si="9"/>
        <v>99.50828628665089</v>
      </c>
      <c r="H129" s="134">
        <f aca="true" t="shared" si="10" ref="H129:H167">F129-D129</f>
        <v>-13500</v>
      </c>
    </row>
    <row r="130" spans="1:8" ht="22.5">
      <c r="A130" s="51">
        <v>411100</v>
      </c>
      <c r="B130" s="4"/>
      <c r="C130" s="21" t="s">
        <v>48</v>
      </c>
      <c r="D130" s="185">
        <f>SUM(D131:D132)</f>
        <v>2049700</v>
      </c>
      <c r="E130" s="185">
        <f>SUM(E131:E132)</f>
        <v>1305569</v>
      </c>
      <c r="F130" s="185">
        <f>SUM(F131:F132)</f>
        <v>2037900</v>
      </c>
      <c r="G130" s="157">
        <f t="shared" si="9"/>
        <v>99.42430599599942</v>
      </c>
      <c r="H130" s="134">
        <f t="shared" si="10"/>
        <v>-11800</v>
      </c>
    </row>
    <row r="131" spans="1:8" ht="23.25">
      <c r="A131" s="52" t="s">
        <v>45</v>
      </c>
      <c r="B131" s="5"/>
      <c r="C131" s="24" t="s">
        <v>46</v>
      </c>
      <c r="D131" s="192">
        <f aca="true" t="shared" si="11" ref="D131:F132">D304+D420+D446</f>
        <v>1236900</v>
      </c>
      <c r="E131" s="192">
        <f t="shared" si="11"/>
        <v>803632</v>
      </c>
      <c r="F131" s="192">
        <f t="shared" si="11"/>
        <v>1234900</v>
      </c>
      <c r="G131" s="10">
        <f t="shared" si="9"/>
        <v>99.83830544102192</v>
      </c>
      <c r="H131" s="133">
        <f t="shared" si="10"/>
        <v>-2000</v>
      </c>
    </row>
    <row r="132" spans="1:8" ht="23.25">
      <c r="A132" s="52" t="s">
        <v>45</v>
      </c>
      <c r="B132" s="5"/>
      <c r="C132" s="24" t="s">
        <v>47</v>
      </c>
      <c r="D132" s="192">
        <f t="shared" si="11"/>
        <v>812800</v>
      </c>
      <c r="E132" s="192">
        <f t="shared" si="11"/>
        <v>501937</v>
      </c>
      <c r="F132" s="192">
        <f t="shared" si="11"/>
        <v>803000</v>
      </c>
      <c r="G132" s="10">
        <f t="shared" si="9"/>
        <v>98.79429133858267</v>
      </c>
      <c r="H132" s="133">
        <f t="shared" si="10"/>
        <v>-9800</v>
      </c>
    </row>
    <row r="133" spans="1:8" ht="22.5">
      <c r="A133" s="51" t="s">
        <v>50</v>
      </c>
      <c r="B133" s="4"/>
      <c r="C133" s="21" t="s">
        <v>339</v>
      </c>
      <c r="D133" s="185">
        <f>SUM(D134:D135)</f>
        <v>695800</v>
      </c>
      <c r="E133" s="185">
        <f>SUM(E134:E135)</f>
        <v>257022</v>
      </c>
      <c r="F133" s="185">
        <f>SUM(F134:F135)</f>
        <v>694100</v>
      </c>
      <c r="G133" s="157">
        <f t="shared" si="9"/>
        <v>99.75567691865479</v>
      </c>
      <c r="H133" s="134">
        <f t="shared" si="10"/>
        <v>-1700</v>
      </c>
    </row>
    <row r="134" spans="1:8" ht="23.25">
      <c r="A134" s="130">
        <v>411200</v>
      </c>
      <c r="B134" s="131"/>
      <c r="C134" s="132" t="s">
        <v>49</v>
      </c>
      <c r="D134" s="189">
        <f>D307+D423+D449+D471+D490</f>
        <v>438500</v>
      </c>
      <c r="E134" s="189">
        <f>E307+E423+E449+E471+E490</f>
        <v>171908</v>
      </c>
      <c r="F134" s="189">
        <f>F307+F423+F449+F471+F490</f>
        <v>438600</v>
      </c>
      <c r="G134" s="10">
        <f t="shared" si="9"/>
        <v>100.02280501710376</v>
      </c>
      <c r="H134" s="133">
        <f t="shared" si="10"/>
        <v>100</v>
      </c>
    </row>
    <row r="135" spans="1:8" ht="23.25">
      <c r="A135" s="130" t="s">
        <v>50</v>
      </c>
      <c r="B135" s="131"/>
      <c r="C135" s="132" t="s">
        <v>51</v>
      </c>
      <c r="D135" s="131">
        <f>D308+D424+D450+D491</f>
        <v>257300</v>
      </c>
      <c r="E135" s="189">
        <f>E308+E424+E450+E491</f>
        <v>85114</v>
      </c>
      <c r="F135" s="189">
        <f>F308+F424+F450+F491</f>
        <v>255500</v>
      </c>
      <c r="G135" s="10">
        <f t="shared" si="9"/>
        <v>99.30042751651769</v>
      </c>
      <c r="H135" s="133">
        <f t="shared" si="10"/>
        <v>-1800</v>
      </c>
    </row>
    <row r="136" spans="1:8" ht="23.25">
      <c r="A136" s="51" t="s">
        <v>52</v>
      </c>
      <c r="B136" s="5"/>
      <c r="C136" s="21" t="s">
        <v>53</v>
      </c>
      <c r="D136" s="185">
        <f>D137+D138+D139+D140+D141+D143+D144+D145+D146+D147+D142</f>
        <v>1791100</v>
      </c>
      <c r="E136" s="185">
        <f>E137+E138+E139+E140+E141+E143+E144+E145+E146+E147+E142</f>
        <v>911750.3</v>
      </c>
      <c r="F136" s="185">
        <f>F137+F138+F139+F140+F141+F143+F144+F145+F146+F147+F142</f>
        <v>1416400.3</v>
      </c>
      <c r="G136" s="157">
        <f t="shared" si="9"/>
        <v>79.07991178605327</v>
      </c>
      <c r="H136" s="134">
        <f t="shared" si="10"/>
        <v>-374699.69999999995</v>
      </c>
    </row>
    <row r="137" spans="1:8" ht="23.25">
      <c r="A137" s="52" t="s">
        <v>54</v>
      </c>
      <c r="B137" s="5"/>
      <c r="C137" s="24" t="s">
        <v>55</v>
      </c>
      <c r="D137" s="192">
        <f>D403+D427+D453+D473+D493+D510</f>
        <v>238000</v>
      </c>
      <c r="E137" s="192">
        <f>E403+E427+E453+E473+E493+E510</f>
        <v>147939</v>
      </c>
      <c r="F137" s="192">
        <f>F403+F427+F453+F473+F493+F510</f>
        <v>250500</v>
      </c>
      <c r="G137" s="10">
        <f t="shared" si="9"/>
        <v>105.25210084033614</v>
      </c>
      <c r="H137" s="133">
        <f t="shared" si="10"/>
        <v>12500</v>
      </c>
    </row>
    <row r="138" spans="1:8" ht="23.25">
      <c r="A138" s="52" t="s">
        <v>56</v>
      </c>
      <c r="B138" s="5"/>
      <c r="C138" s="24" t="s">
        <v>57</v>
      </c>
      <c r="D138" s="192">
        <f>D244+D404+D428+D454+D474+D494+D511</f>
        <v>69500</v>
      </c>
      <c r="E138" s="192">
        <f>E244+E404+E428+E454+E474+E494+E511</f>
        <v>38541</v>
      </c>
      <c r="F138" s="192">
        <f>F244+F404+F428+F454+F474+F494+F511</f>
        <v>69500</v>
      </c>
      <c r="G138" s="10">
        <f t="shared" si="9"/>
        <v>100</v>
      </c>
      <c r="H138" s="133">
        <f t="shared" si="10"/>
        <v>0</v>
      </c>
    </row>
    <row r="139" spans="1:8" ht="23.25">
      <c r="A139" s="52" t="s">
        <v>58</v>
      </c>
      <c r="B139" s="5"/>
      <c r="C139" s="24" t="s">
        <v>59</v>
      </c>
      <c r="D139" s="192">
        <f>SUM(D455,D475,D495,D512)+D332</f>
        <v>49000</v>
      </c>
      <c r="E139" s="192">
        <f>SUM(E455,E475,E495,E512)+E332</f>
        <v>19707.3</v>
      </c>
      <c r="F139" s="192">
        <f>SUM(F455,F475,F495,F512)+F332</f>
        <v>48100.3</v>
      </c>
      <c r="G139" s="10">
        <f t="shared" si="9"/>
        <v>98.16387755102042</v>
      </c>
      <c r="H139" s="133">
        <f t="shared" si="10"/>
        <v>-899.6999999999971</v>
      </c>
    </row>
    <row r="140" spans="1:8" ht="23.25">
      <c r="A140" s="52" t="s">
        <v>60</v>
      </c>
      <c r="B140" s="5"/>
      <c r="C140" s="24" t="s">
        <v>61</v>
      </c>
      <c r="D140" s="192">
        <f>SUM(D333,D361,D405)+D429+D456+D476+D496+D513</f>
        <v>366000</v>
      </c>
      <c r="E140" s="192">
        <f>SUM(E333,E361,E405)+E429+E456+E476+E496+E513</f>
        <v>207476</v>
      </c>
      <c r="F140" s="192">
        <f>SUM(F333,F361,F405)+F429+F456+F476+F496+F513</f>
        <v>366000</v>
      </c>
      <c r="G140" s="10">
        <f t="shared" si="9"/>
        <v>100</v>
      </c>
      <c r="H140" s="133">
        <f t="shared" si="10"/>
        <v>0</v>
      </c>
    </row>
    <row r="141" spans="1:8" ht="23.25">
      <c r="A141" s="52" t="s">
        <v>62</v>
      </c>
      <c r="B141" s="5"/>
      <c r="C141" s="24" t="s">
        <v>63</v>
      </c>
      <c r="D141" s="192">
        <f>D233+D255+D311+D430+D457+D477+D497+D514</f>
        <v>45300</v>
      </c>
      <c r="E141" s="192">
        <f>E233+E255+E311+E430+E457+E477+E497+E514</f>
        <v>23317</v>
      </c>
      <c r="F141" s="192">
        <f>F233+F255+F311+F430+F457+F477+F497+F514</f>
        <v>44200</v>
      </c>
      <c r="G141" s="10">
        <f t="shared" si="9"/>
        <v>97.57174392935983</v>
      </c>
      <c r="H141" s="133">
        <f t="shared" si="10"/>
        <v>-1100</v>
      </c>
    </row>
    <row r="142" spans="1:8" ht="23.25">
      <c r="A142" s="52" t="s">
        <v>62</v>
      </c>
      <c r="B142" s="5"/>
      <c r="C142" s="24" t="s">
        <v>64</v>
      </c>
      <c r="D142" s="192">
        <f>D245+D406</f>
        <v>42000</v>
      </c>
      <c r="E142" s="192">
        <f>E245+E406</f>
        <v>17264</v>
      </c>
      <c r="F142" s="192">
        <f>F245+F406</f>
        <v>40000</v>
      </c>
      <c r="G142" s="10">
        <f t="shared" si="9"/>
        <v>95.23809523809523</v>
      </c>
      <c r="H142" s="133">
        <f t="shared" si="10"/>
        <v>-2000</v>
      </c>
    </row>
    <row r="143" spans="1:8" ht="23.25">
      <c r="A143" s="52" t="s">
        <v>65</v>
      </c>
      <c r="B143" s="5"/>
      <c r="C143" s="24" t="s">
        <v>66</v>
      </c>
      <c r="D143" s="192">
        <f>D234+D246+D256+D264+D312+D313+D314+D337+D360+D395+D407+D331+D431+D458+D478+D498+D515</f>
        <v>141700</v>
      </c>
      <c r="E143" s="192">
        <f>E234+E246+E256+E264+E312+E313+E314+E337+E360+E395+E407+E331+E431+E458+E478+E498+E515</f>
        <v>52106</v>
      </c>
      <c r="F143" s="192">
        <f>F234+F246+F256+F264+F312+F313+F314+F337+F360+F395+F407+F331+F431+F458+F478+F498+F515</f>
        <v>84400</v>
      </c>
      <c r="G143" s="10">
        <f t="shared" si="9"/>
        <v>59.56245589273112</v>
      </c>
      <c r="H143" s="133">
        <f t="shared" si="10"/>
        <v>-57300</v>
      </c>
    </row>
    <row r="144" spans="1:8" ht="23.25">
      <c r="A144" s="52">
        <v>412800</v>
      </c>
      <c r="B144" s="11"/>
      <c r="C144" s="24" t="s">
        <v>67</v>
      </c>
      <c r="D144" s="192">
        <f>D339</f>
        <v>441000</v>
      </c>
      <c r="E144" s="192">
        <f>E339</f>
        <v>161107</v>
      </c>
      <c r="F144" s="192">
        <f>F339</f>
        <v>396000</v>
      </c>
      <c r="G144" s="10">
        <f t="shared" si="9"/>
        <v>89.79591836734694</v>
      </c>
      <c r="H144" s="133">
        <f t="shared" si="10"/>
        <v>-45000</v>
      </c>
    </row>
    <row r="145" spans="1:8" ht="23.25">
      <c r="A145" s="52" t="s">
        <v>68</v>
      </c>
      <c r="B145" s="5"/>
      <c r="C145" s="24" t="s">
        <v>69</v>
      </c>
      <c r="D145" s="192">
        <f>D235+D236+D257+D380+D408+D432+D459+D479+D499+D516</f>
        <v>133000</v>
      </c>
      <c r="E145" s="192">
        <f>E235+E236+E257+E380+E408+E432+E459+E479+E499+E516</f>
        <v>62466</v>
      </c>
      <c r="F145" s="192">
        <f>F235+F236+F257+F380+F408+F432+F459+F479+F499+F516</f>
        <v>77700</v>
      </c>
      <c r="G145" s="10">
        <f t="shared" si="9"/>
        <v>58.42105263157895</v>
      </c>
      <c r="H145" s="133">
        <f t="shared" si="10"/>
        <v>-55300</v>
      </c>
    </row>
    <row r="146" spans="1:8" ht="23.25">
      <c r="A146" s="52" t="s">
        <v>68</v>
      </c>
      <c r="B146" s="5"/>
      <c r="C146" s="24" t="s">
        <v>70</v>
      </c>
      <c r="D146" s="192">
        <f>D238</f>
        <v>235600</v>
      </c>
      <c r="E146" s="192">
        <f>E238</f>
        <v>157938</v>
      </c>
      <c r="F146" s="192">
        <f>F238</f>
        <v>0</v>
      </c>
      <c r="G146" s="10">
        <f t="shared" si="9"/>
        <v>0</v>
      </c>
      <c r="H146" s="133">
        <f t="shared" si="10"/>
        <v>-235600</v>
      </c>
    </row>
    <row r="147" spans="1:8" ht="23.25">
      <c r="A147" s="52" t="s">
        <v>68</v>
      </c>
      <c r="B147" s="5"/>
      <c r="C147" s="24" t="s">
        <v>71</v>
      </c>
      <c r="D147" s="192">
        <f>D315</f>
        <v>30000</v>
      </c>
      <c r="E147" s="192">
        <f>E315</f>
        <v>23889</v>
      </c>
      <c r="F147" s="192">
        <f>F315</f>
        <v>40000</v>
      </c>
      <c r="G147" s="10">
        <f t="shared" si="9"/>
        <v>133.33333333333331</v>
      </c>
      <c r="H147" s="133">
        <f t="shared" si="10"/>
        <v>10000</v>
      </c>
    </row>
    <row r="148" spans="1:8" ht="23.25">
      <c r="A148" s="51">
        <v>413000</v>
      </c>
      <c r="B148" s="11"/>
      <c r="C148" s="21" t="s">
        <v>72</v>
      </c>
      <c r="D148" s="185">
        <f>D149</f>
        <v>105600</v>
      </c>
      <c r="E148" s="185">
        <f>E149</f>
        <v>65457</v>
      </c>
      <c r="F148" s="185">
        <f>F149</f>
        <v>105600</v>
      </c>
      <c r="G148" s="157">
        <f t="shared" si="9"/>
        <v>100</v>
      </c>
      <c r="H148" s="134">
        <f t="shared" si="10"/>
        <v>0</v>
      </c>
    </row>
    <row r="149" spans="1:8" ht="23.25">
      <c r="A149" s="52" t="s">
        <v>73</v>
      </c>
      <c r="B149" s="11"/>
      <c r="C149" s="24" t="s">
        <v>74</v>
      </c>
      <c r="D149" s="192">
        <f>D384</f>
        <v>105600</v>
      </c>
      <c r="E149" s="192">
        <f>E384</f>
        <v>65457</v>
      </c>
      <c r="F149" s="192">
        <f>F384</f>
        <v>105600</v>
      </c>
      <c r="G149" s="10">
        <f t="shared" si="9"/>
        <v>100</v>
      </c>
      <c r="H149" s="133">
        <f t="shared" si="10"/>
        <v>0</v>
      </c>
    </row>
    <row r="150" spans="1:8" ht="22.5">
      <c r="A150" s="51" t="s">
        <v>75</v>
      </c>
      <c r="B150" s="4"/>
      <c r="C150" s="21" t="s">
        <v>76</v>
      </c>
      <c r="D150" s="185">
        <f>D151</f>
        <v>400000</v>
      </c>
      <c r="E150" s="185">
        <f>E151</f>
        <v>159707</v>
      </c>
      <c r="F150" s="185">
        <f>F151</f>
        <v>350000</v>
      </c>
      <c r="G150" s="157">
        <f t="shared" si="9"/>
        <v>87.5</v>
      </c>
      <c r="H150" s="134">
        <f t="shared" si="10"/>
        <v>-50000</v>
      </c>
    </row>
    <row r="151" spans="1:8" ht="23.25">
      <c r="A151" s="52" t="s">
        <v>77</v>
      </c>
      <c r="B151" s="4"/>
      <c r="C151" s="24" t="s">
        <v>78</v>
      </c>
      <c r="D151" s="192">
        <f>D318</f>
        <v>400000</v>
      </c>
      <c r="E151" s="192">
        <f>E318</f>
        <v>159707</v>
      </c>
      <c r="F151" s="192">
        <f>F318</f>
        <v>350000</v>
      </c>
      <c r="G151" s="10">
        <f t="shared" si="9"/>
        <v>87.5</v>
      </c>
      <c r="H151" s="133">
        <f t="shared" si="10"/>
        <v>-50000</v>
      </c>
    </row>
    <row r="152" spans="1:8" ht="22.5">
      <c r="A152" s="51" t="s">
        <v>79</v>
      </c>
      <c r="B152" s="4"/>
      <c r="C152" s="21" t="s">
        <v>80</v>
      </c>
      <c r="D152" s="185">
        <f>D153+D154</f>
        <v>1112800</v>
      </c>
      <c r="E152" s="185">
        <f>E153+E154</f>
        <v>600015</v>
      </c>
      <c r="F152" s="185">
        <f>F153+F154</f>
        <v>25707</v>
      </c>
      <c r="G152" s="157">
        <f t="shared" si="9"/>
        <v>2.310118619698059</v>
      </c>
      <c r="H152" s="134">
        <f t="shared" si="10"/>
        <v>-1087093</v>
      </c>
    </row>
    <row r="153" spans="1:8" ht="23.25">
      <c r="A153" s="52" t="s">
        <v>81</v>
      </c>
      <c r="B153" s="4"/>
      <c r="C153" s="24" t="s">
        <v>82</v>
      </c>
      <c r="D153" s="192">
        <f>D248+D265+D316</f>
        <v>1037800</v>
      </c>
      <c r="E153" s="192">
        <f>E248+E265+E316+E460</f>
        <v>570015</v>
      </c>
      <c r="F153" s="192">
        <f>F248+F265+F316+F460</f>
        <v>10707</v>
      </c>
      <c r="G153" s="10">
        <f t="shared" si="9"/>
        <v>1.0317016766236269</v>
      </c>
      <c r="H153" s="133">
        <f t="shared" si="10"/>
        <v>-1027093</v>
      </c>
    </row>
    <row r="154" spans="1:8" ht="23.25">
      <c r="A154" s="52" t="s">
        <v>81</v>
      </c>
      <c r="B154" s="5"/>
      <c r="C154" s="24" t="s">
        <v>83</v>
      </c>
      <c r="D154" s="192">
        <f>D282+D283+D284+D347+D285</f>
        <v>75000</v>
      </c>
      <c r="E154" s="192">
        <f>E282+E283+E284+E347+E285</f>
        <v>30000</v>
      </c>
      <c r="F154" s="192">
        <f>F282+F283+F284+F347+F285</f>
        <v>15000</v>
      </c>
      <c r="G154" s="10">
        <f t="shared" si="9"/>
        <v>20</v>
      </c>
      <c r="H154" s="133">
        <f t="shared" si="10"/>
        <v>-60000</v>
      </c>
    </row>
    <row r="155" spans="1:8" ht="23.25">
      <c r="A155" s="51" t="s">
        <v>84</v>
      </c>
      <c r="B155" s="5"/>
      <c r="C155" s="21" t="s">
        <v>85</v>
      </c>
      <c r="D155" s="185">
        <f>D156+D157+D158</f>
        <v>1481000</v>
      </c>
      <c r="E155" s="185">
        <f>E156+E157+E158</f>
        <v>878947</v>
      </c>
      <c r="F155" s="185">
        <f>F156+F157+F158</f>
        <v>936000</v>
      </c>
      <c r="G155" s="157">
        <f t="shared" si="9"/>
        <v>63.20054017555705</v>
      </c>
      <c r="H155" s="134">
        <f t="shared" si="10"/>
        <v>-545000</v>
      </c>
    </row>
    <row r="156" spans="1:8" ht="23.25">
      <c r="A156" s="52" t="s">
        <v>86</v>
      </c>
      <c r="B156" s="11"/>
      <c r="C156" s="24" t="s">
        <v>87</v>
      </c>
      <c r="D156" s="192">
        <f>D287+D434+D481+D501</f>
        <v>1199000</v>
      </c>
      <c r="E156" s="192">
        <f>E287+E434+E481+E501</f>
        <v>689957</v>
      </c>
      <c r="F156" s="192">
        <f>F287+F434+F481+F501</f>
        <v>654000</v>
      </c>
      <c r="G156" s="10">
        <f t="shared" si="9"/>
        <v>54.54545454545454</v>
      </c>
      <c r="H156" s="133">
        <f t="shared" si="10"/>
        <v>-545000</v>
      </c>
    </row>
    <row r="157" spans="1:8" ht="23.25">
      <c r="A157" s="52" t="s">
        <v>88</v>
      </c>
      <c r="B157" s="11"/>
      <c r="C157" s="24" t="s">
        <v>89</v>
      </c>
      <c r="D157" s="192">
        <f aca="true" t="shared" si="12" ref="D157:F158">SUM(D435)</f>
        <v>27000</v>
      </c>
      <c r="E157" s="192">
        <f>SUM(E435)</f>
        <v>16568</v>
      </c>
      <c r="F157" s="192">
        <f t="shared" si="12"/>
        <v>24000</v>
      </c>
      <c r="G157" s="10">
        <f t="shared" si="9"/>
        <v>88.88888888888889</v>
      </c>
      <c r="H157" s="133">
        <f t="shared" si="10"/>
        <v>-3000</v>
      </c>
    </row>
    <row r="158" spans="1:8" ht="23.25">
      <c r="A158" s="52" t="s">
        <v>90</v>
      </c>
      <c r="B158" s="11"/>
      <c r="C158" s="24" t="s">
        <v>91</v>
      </c>
      <c r="D158" s="192">
        <f t="shared" si="12"/>
        <v>255000</v>
      </c>
      <c r="E158" s="192">
        <f>SUM(E436)</f>
        <v>172422</v>
      </c>
      <c r="F158" s="192">
        <f t="shared" si="12"/>
        <v>258000</v>
      </c>
      <c r="G158" s="10">
        <f t="shared" si="9"/>
        <v>101.17647058823529</v>
      </c>
      <c r="H158" s="133">
        <f t="shared" si="10"/>
        <v>3000</v>
      </c>
    </row>
    <row r="159" spans="1:8" ht="23.25">
      <c r="A159" s="51" t="s">
        <v>92</v>
      </c>
      <c r="B159" s="5"/>
      <c r="C159" s="21" t="s">
        <v>93</v>
      </c>
      <c r="D159" s="185">
        <f>D160+D165</f>
        <v>1284700</v>
      </c>
      <c r="E159" s="4">
        <f>E160+E165</f>
        <v>373691</v>
      </c>
      <c r="F159" s="4">
        <f>F160+F165</f>
        <v>1066500</v>
      </c>
      <c r="G159" s="157">
        <f t="shared" si="9"/>
        <v>83.01548999766483</v>
      </c>
      <c r="H159" s="134">
        <f t="shared" si="10"/>
        <v>-218200</v>
      </c>
    </row>
    <row r="160" spans="1:8" ht="23.25">
      <c r="A160" s="51">
        <v>511000</v>
      </c>
      <c r="B160" s="11"/>
      <c r="C160" s="21" t="s">
        <v>94</v>
      </c>
      <c r="D160" s="185">
        <f>D161+D163+D162+D164</f>
        <v>1269500</v>
      </c>
      <c r="E160" s="4">
        <f>E161+E163+E162+E164</f>
        <v>368488</v>
      </c>
      <c r="F160" s="4">
        <f>F161+F163+F162+F164</f>
        <v>1051500</v>
      </c>
      <c r="G160" s="157">
        <f t="shared" si="9"/>
        <v>82.82788499409216</v>
      </c>
      <c r="H160" s="134">
        <f t="shared" si="10"/>
        <v>-218000</v>
      </c>
    </row>
    <row r="161" spans="1:8" ht="23.25">
      <c r="A161" s="52" t="s">
        <v>95</v>
      </c>
      <c r="B161" s="5"/>
      <c r="C161" s="24" t="s">
        <v>96</v>
      </c>
      <c r="D161" s="192">
        <f>D363+D364+D366+D367+D365+D368</f>
        <v>820000</v>
      </c>
      <c r="E161" s="192">
        <f>E363+E364+E366+E367+E365+E368</f>
        <v>223574</v>
      </c>
      <c r="F161" s="192">
        <f>F363+F364+F366+F367+F365+F368</f>
        <v>712000</v>
      </c>
      <c r="G161" s="10">
        <f t="shared" si="9"/>
        <v>86.82926829268293</v>
      </c>
      <c r="H161" s="133">
        <f t="shared" si="10"/>
        <v>-108000</v>
      </c>
    </row>
    <row r="162" spans="1:8" ht="23.25">
      <c r="A162" s="52" t="s">
        <v>97</v>
      </c>
      <c r="B162" s="5"/>
      <c r="C162" s="24" t="s">
        <v>98</v>
      </c>
      <c r="D162" s="192">
        <f>D372+D373+D374+D410+D463</f>
        <v>60000</v>
      </c>
      <c r="E162" s="192">
        <f>E372+E373+E374+E410+E463+E371</f>
        <v>36491</v>
      </c>
      <c r="F162" s="192">
        <f>F372+F373+F374+F410+F463+F371+F370</f>
        <v>79000</v>
      </c>
      <c r="G162" s="10">
        <f t="shared" si="9"/>
        <v>131.66666666666666</v>
      </c>
      <c r="H162" s="133">
        <f t="shared" si="10"/>
        <v>19000</v>
      </c>
    </row>
    <row r="163" spans="1:8" ht="23.25">
      <c r="A163" s="52" t="s">
        <v>99</v>
      </c>
      <c r="B163" s="5"/>
      <c r="C163" s="24" t="s">
        <v>100</v>
      </c>
      <c r="D163" s="192">
        <f>D411+D438+D464+D483+D503+D518</f>
        <v>49500</v>
      </c>
      <c r="E163" s="192">
        <f>E411+E438+E464+E483+E503+E518+E320</f>
        <v>35227</v>
      </c>
      <c r="F163" s="192">
        <f>F411+F438+F464+F483+F503+F518+F320</f>
        <v>60500</v>
      </c>
      <c r="G163" s="10">
        <f t="shared" si="9"/>
        <v>122.22222222222223</v>
      </c>
      <c r="H163" s="133">
        <f t="shared" si="10"/>
        <v>11000</v>
      </c>
    </row>
    <row r="164" spans="1:8" ht="23.25">
      <c r="A164" s="130" t="s">
        <v>101</v>
      </c>
      <c r="B164" s="131"/>
      <c r="C164" s="132" t="s">
        <v>102</v>
      </c>
      <c r="D164" s="189">
        <f>D349+D350+D351+D352+D323+D353</f>
        <v>340000</v>
      </c>
      <c r="E164" s="189">
        <f>E349+E350+E351+E352+E323+E353</f>
        <v>73196</v>
      </c>
      <c r="F164" s="189">
        <f>F349+F350+F351+F352+F323+F353</f>
        <v>200000</v>
      </c>
      <c r="G164" s="10">
        <f t="shared" si="9"/>
        <v>58.82352941176471</v>
      </c>
      <c r="H164" s="133">
        <f t="shared" si="10"/>
        <v>-140000</v>
      </c>
    </row>
    <row r="165" spans="1:8" ht="22.5">
      <c r="A165" s="51" t="s">
        <v>103</v>
      </c>
      <c r="B165" s="4"/>
      <c r="C165" s="21" t="s">
        <v>104</v>
      </c>
      <c r="D165" s="185">
        <f>D166</f>
        <v>15200</v>
      </c>
      <c r="E165" s="185">
        <f>E166</f>
        <v>5203</v>
      </c>
      <c r="F165" s="185">
        <f>F166</f>
        <v>15000</v>
      </c>
      <c r="G165" s="157">
        <f t="shared" si="9"/>
        <v>98.68421052631578</v>
      </c>
      <c r="H165" s="134">
        <f t="shared" si="10"/>
        <v>-200</v>
      </c>
    </row>
    <row r="166" spans="1:8" ht="24" thickBot="1">
      <c r="A166" s="52" t="s">
        <v>105</v>
      </c>
      <c r="B166" s="4"/>
      <c r="C166" s="24" t="s">
        <v>104</v>
      </c>
      <c r="D166" s="192">
        <f>SUM(D413)+D439+D465+D484+D504</f>
        <v>15200</v>
      </c>
      <c r="E166" s="192">
        <f>SUM(E413)+E439+E465+E484+E504</f>
        <v>5203</v>
      </c>
      <c r="F166" s="192">
        <f>SUM(F413)+F439+F465+F484+F504</f>
        <v>15000</v>
      </c>
      <c r="G166" s="242">
        <f t="shared" si="9"/>
        <v>98.68421052631578</v>
      </c>
      <c r="H166" s="255">
        <f t="shared" si="10"/>
        <v>-200</v>
      </c>
    </row>
    <row r="167" spans="1:13" ht="24" thickBot="1">
      <c r="A167" s="54"/>
      <c r="B167" s="27"/>
      <c r="C167" s="55" t="s">
        <v>385</v>
      </c>
      <c r="D167" s="204">
        <f>D128+D159</f>
        <v>8920700</v>
      </c>
      <c r="E167" s="204">
        <f>E128+E159</f>
        <v>4552158.3</v>
      </c>
      <c r="F167" s="204">
        <f>F128+F159</f>
        <v>6632207.3</v>
      </c>
      <c r="G167" s="244">
        <f t="shared" si="9"/>
        <v>74.34626542760097</v>
      </c>
      <c r="H167" s="135">
        <f t="shared" si="10"/>
        <v>-2288492.7</v>
      </c>
      <c r="I167" s="270">
        <f>SUM(B167,B179,B184,B520)</f>
        <v>0</v>
      </c>
      <c r="J167" s="270">
        <f>SUM(C167,C179,C184,C520)</f>
        <v>0</v>
      </c>
      <c r="K167" s="270">
        <f>SUM(D167,D179,D184,D520)</f>
        <v>10016700</v>
      </c>
      <c r="L167" s="270">
        <f>SUM(E167,E179,E184,E520)</f>
        <v>5097404.3</v>
      </c>
      <c r="M167" s="270">
        <f>SUM(F167,F179,F184,F520)</f>
        <v>7488207.3</v>
      </c>
    </row>
    <row r="168" spans="1:8" ht="23.25">
      <c r="A168" s="136"/>
      <c r="B168" s="58"/>
      <c r="C168" s="137"/>
      <c r="D168" s="1"/>
      <c r="E168" s="205"/>
      <c r="F168" s="205"/>
      <c r="G168" s="1"/>
      <c r="H168" s="138"/>
    </row>
    <row r="169" spans="1:8" ht="23.25" thickBot="1">
      <c r="A169" s="371" t="s">
        <v>380</v>
      </c>
      <c r="B169" s="371"/>
      <c r="C169" s="371"/>
      <c r="D169" s="371"/>
      <c r="E169" s="371"/>
      <c r="F169" s="371"/>
      <c r="G169" s="371"/>
      <c r="H169" s="371"/>
    </row>
    <row r="170" spans="1:8" ht="22.5" customHeight="1">
      <c r="A170" s="372" t="s">
        <v>40</v>
      </c>
      <c r="B170" s="374" t="s">
        <v>41</v>
      </c>
      <c r="C170" s="376" t="s">
        <v>1</v>
      </c>
      <c r="D170" s="356" t="s">
        <v>298</v>
      </c>
      <c r="E170" s="356" t="s">
        <v>401</v>
      </c>
      <c r="F170" s="356" t="s">
        <v>396</v>
      </c>
      <c r="G170" s="358" t="s">
        <v>330</v>
      </c>
      <c r="H170" s="361" t="s">
        <v>392</v>
      </c>
    </row>
    <row r="171" spans="1:8" ht="18">
      <c r="A171" s="373"/>
      <c r="B171" s="375"/>
      <c r="C171" s="377"/>
      <c r="D171" s="357"/>
      <c r="E171" s="357"/>
      <c r="F171" s="357"/>
      <c r="G171" s="359"/>
      <c r="H171" s="362"/>
    </row>
    <row r="172" spans="1:8" ht="18">
      <c r="A172" s="373"/>
      <c r="B172" s="375"/>
      <c r="C172" s="377"/>
      <c r="D172" s="357"/>
      <c r="E172" s="357"/>
      <c r="F172" s="357"/>
      <c r="G172" s="359"/>
      <c r="H172" s="362"/>
    </row>
    <row r="173" spans="1:8" ht="18.75" thickBot="1">
      <c r="A173" s="373"/>
      <c r="B173" s="375"/>
      <c r="C173" s="377"/>
      <c r="D173" s="357"/>
      <c r="E173" s="357"/>
      <c r="F173" s="357"/>
      <c r="G173" s="360"/>
      <c r="H173" s="362"/>
    </row>
    <row r="174" spans="1:8" ht="23.25" thickBot="1">
      <c r="A174" s="145" t="s">
        <v>42</v>
      </c>
      <c r="B174" s="146">
        <v>2</v>
      </c>
      <c r="C174" s="116">
        <v>3</v>
      </c>
      <c r="D174" s="142">
        <v>4</v>
      </c>
      <c r="E174" s="206">
        <v>5</v>
      </c>
      <c r="F174" s="206">
        <v>6</v>
      </c>
      <c r="G174" s="142">
        <v>7</v>
      </c>
      <c r="H174" s="143">
        <v>8</v>
      </c>
    </row>
    <row r="175" spans="1:8" ht="22.5">
      <c r="A175" s="245"/>
      <c r="B175" s="144"/>
      <c r="C175" s="147" t="s">
        <v>341</v>
      </c>
      <c r="D175" s="193">
        <f>SUM(D176,D181,D188)</f>
        <v>-866000</v>
      </c>
      <c r="E175" s="193">
        <f>SUM(E176,E181,E188)</f>
        <v>-544730</v>
      </c>
      <c r="F175" s="193">
        <f>SUM(F176,F181,F188)</f>
        <v>-316000</v>
      </c>
      <c r="G175" s="157">
        <f>F175/D175*100</f>
        <v>36.489607390300236</v>
      </c>
      <c r="H175" s="134">
        <v>0</v>
      </c>
    </row>
    <row r="176" spans="1:8" ht="24" customHeight="1">
      <c r="A176" s="246"/>
      <c r="B176" s="128"/>
      <c r="C176" s="148" t="s">
        <v>342</v>
      </c>
      <c r="D176" s="185">
        <f>SUM(D177,-D179)</f>
        <v>-40000</v>
      </c>
      <c r="E176" s="185">
        <f>SUM(E177,-E179)</f>
        <v>516</v>
      </c>
      <c r="F176" s="185">
        <f>SUM(F177,-F179)</f>
        <v>160000</v>
      </c>
      <c r="G176" s="157">
        <f>F176/D176*100</f>
        <v>-400</v>
      </c>
      <c r="H176" s="134">
        <v>0</v>
      </c>
    </row>
    <row r="177" spans="1:8" ht="24" customHeight="1">
      <c r="A177" s="247">
        <v>911000</v>
      </c>
      <c r="B177" s="18"/>
      <c r="C177" s="32" t="s">
        <v>344</v>
      </c>
      <c r="D177" s="187">
        <f>D178</f>
        <v>160000</v>
      </c>
      <c r="E177" s="187">
        <f>E178</f>
        <v>516</v>
      </c>
      <c r="F177" s="187">
        <f>F178</f>
        <v>160000</v>
      </c>
      <c r="G177" s="157">
        <f>F177/D177*100</f>
        <v>100</v>
      </c>
      <c r="H177" s="134">
        <v>0</v>
      </c>
    </row>
    <row r="178" spans="1:8" ht="23.25">
      <c r="A178" s="247">
        <v>911400</v>
      </c>
      <c r="B178" s="18"/>
      <c r="C178" s="18" t="s">
        <v>38</v>
      </c>
      <c r="D178" s="191">
        <v>160000</v>
      </c>
      <c r="E178" s="191">
        <v>516</v>
      </c>
      <c r="F178" s="191">
        <v>160000</v>
      </c>
      <c r="G178" s="10">
        <f>F178/D178*100</f>
        <v>100</v>
      </c>
      <c r="H178" s="133">
        <v>0</v>
      </c>
    </row>
    <row r="179" spans="1:8" ht="23.25">
      <c r="A179" s="51" t="s">
        <v>106</v>
      </c>
      <c r="B179" s="11"/>
      <c r="C179" s="21" t="s">
        <v>343</v>
      </c>
      <c r="D179" s="185">
        <f>D180</f>
        <v>200000</v>
      </c>
      <c r="E179" s="185">
        <f>E180</f>
        <v>0</v>
      </c>
      <c r="F179" s="185">
        <f>F180</f>
        <v>0</v>
      </c>
      <c r="G179" s="4">
        <v>0</v>
      </c>
      <c r="H179" s="100">
        <f>PRODUCT(F179/D179,100)</f>
        <v>0</v>
      </c>
    </row>
    <row r="180" spans="1:8" ht="23.25">
      <c r="A180" s="52">
        <v>611400</v>
      </c>
      <c r="B180" s="11"/>
      <c r="C180" s="24" t="s">
        <v>107</v>
      </c>
      <c r="D180" s="192">
        <v>200000</v>
      </c>
      <c r="E180" s="192">
        <v>0</v>
      </c>
      <c r="F180" s="192">
        <v>0</v>
      </c>
      <c r="G180" s="10">
        <f>F180/D180*100</f>
        <v>0</v>
      </c>
      <c r="H180" s="133">
        <v>0</v>
      </c>
    </row>
    <row r="181" spans="1:8" ht="23.25">
      <c r="A181" s="246"/>
      <c r="B181" s="128"/>
      <c r="C181" s="148" t="s">
        <v>345</v>
      </c>
      <c r="D181" s="207">
        <f>SUM(D182,-D184)</f>
        <v>-826000</v>
      </c>
      <c r="E181" s="207">
        <f>SUM(E182,-E184)</f>
        <v>-545246</v>
      </c>
      <c r="F181" s="207">
        <f>SUM(F182,-F184)</f>
        <v>-476000</v>
      </c>
      <c r="G181" s="149">
        <f>SUM(G182,-G184)</f>
        <v>349900</v>
      </c>
      <c r="H181" s="101">
        <f>PRODUCT(F181/D181,100)</f>
        <v>57.6271186440678</v>
      </c>
    </row>
    <row r="182" spans="1:8" ht="23.25">
      <c r="A182" s="248" t="s">
        <v>347</v>
      </c>
      <c r="B182" s="128"/>
      <c r="C182" s="148" t="s">
        <v>346</v>
      </c>
      <c r="D182" s="207">
        <f>SUM(D183)</f>
        <v>0</v>
      </c>
      <c r="E182" s="207">
        <f>SUM(E183)</f>
        <v>0</v>
      </c>
      <c r="F182" s="207">
        <f>SUM(F183)</f>
        <v>350000</v>
      </c>
      <c r="G182" s="149">
        <f>SUM(G183)</f>
        <v>350000</v>
      </c>
      <c r="H182" s="101"/>
    </row>
    <row r="183" spans="1:8" ht="23.25">
      <c r="A183" s="247">
        <v>921240</v>
      </c>
      <c r="B183" s="18"/>
      <c r="C183" s="18" t="s">
        <v>39</v>
      </c>
      <c r="D183" s="191">
        <v>0</v>
      </c>
      <c r="E183" s="191">
        <v>0</v>
      </c>
      <c r="F183" s="191">
        <v>350000</v>
      </c>
      <c r="G183" s="11">
        <f>SUM(F183,-D183)</f>
        <v>350000</v>
      </c>
      <c r="H183" s="101"/>
    </row>
    <row r="184" spans="1:8" ht="23.25">
      <c r="A184" s="51">
        <v>621300</v>
      </c>
      <c r="B184" s="11"/>
      <c r="C184" s="21" t="s">
        <v>348</v>
      </c>
      <c r="D184" s="185">
        <f>D185+D186+D187</f>
        <v>826000</v>
      </c>
      <c r="E184" s="185">
        <f>E185+E186+E187</f>
        <v>545246</v>
      </c>
      <c r="F184" s="185">
        <f>F185+F186+F187</f>
        <v>826000</v>
      </c>
      <c r="G184" s="157">
        <f>F184/D184*100</f>
        <v>100</v>
      </c>
      <c r="H184" s="134">
        <f>PRODUCT(F184/E184,100)</f>
        <v>151.4912534892507</v>
      </c>
    </row>
    <row r="185" spans="1:8" ht="23.25">
      <c r="A185" s="52" t="s">
        <v>108</v>
      </c>
      <c r="B185" s="11"/>
      <c r="C185" s="24" t="s">
        <v>109</v>
      </c>
      <c r="D185" s="192">
        <v>356000</v>
      </c>
      <c r="E185" s="192">
        <f>SUM(E386)</f>
        <v>237042</v>
      </c>
      <c r="F185" s="192">
        <f>SUM(F386)</f>
        <v>356000</v>
      </c>
      <c r="G185" s="10">
        <f>F185/D185*100</f>
        <v>100</v>
      </c>
      <c r="H185" s="133">
        <f>PRODUCT(F185/E185,100)</f>
        <v>150.1843555150564</v>
      </c>
    </row>
    <row r="186" spans="1:8" ht="23.25">
      <c r="A186" s="52" t="s">
        <v>108</v>
      </c>
      <c r="B186" s="11"/>
      <c r="C186" s="24" t="s">
        <v>110</v>
      </c>
      <c r="D186" s="192">
        <v>460000</v>
      </c>
      <c r="E186" s="192">
        <f>SUM(E387)</f>
        <v>306222</v>
      </c>
      <c r="F186" s="192">
        <f>SUM(F387)</f>
        <v>460000</v>
      </c>
      <c r="G186" s="10">
        <f>F186/D186*100</f>
        <v>100</v>
      </c>
      <c r="H186" s="133">
        <f>PRODUCT(F186/E186,100)</f>
        <v>150.2178158329578</v>
      </c>
    </row>
    <row r="187" spans="1:8" ht="23.25">
      <c r="A187" s="52" t="s">
        <v>299</v>
      </c>
      <c r="B187" s="11"/>
      <c r="C187" s="24" t="s">
        <v>381</v>
      </c>
      <c r="D187" s="192">
        <f>D388</f>
        <v>10000</v>
      </c>
      <c r="E187" s="192">
        <f>E388</f>
        <v>1982</v>
      </c>
      <c r="F187" s="192">
        <f>F388</f>
        <v>10000</v>
      </c>
      <c r="G187" s="10">
        <f>F187/D187*100</f>
        <v>100</v>
      </c>
      <c r="H187" s="133">
        <v>0</v>
      </c>
    </row>
    <row r="188" spans="1:8" ht="24" customHeight="1" thickBot="1">
      <c r="A188" s="249"/>
      <c r="B188" s="250"/>
      <c r="C188" s="251" t="s">
        <v>349</v>
      </c>
      <c r="D188" s="252" t="s">
        <v>350</v>
      </c>
      <c r="E188" s="252" t="s">
        <v>350</v>
      </c>
      <c r="F188" s="252" t="s">
        <v>350</v>
      </c>
      <c r="G188" s="253">
        <v>0</v>
      </c>
      <c r="H188" s="254">
        <v>0</v>
      </c>
    </row>
    <row r="189" spans="1:8" ht="22.5">
      <c r="A189" s="139"/>
      <c r="B189" s="140"/>
      <c r="C189" s="140"/>
      <c r="D189" s="139"/>
      <c r="E189" s="208"/>
      <c r="F189" s="208"/>
      <c r="G189" s="141"/>
      <c r="H189" s="107"/>
    </row>
    <row r="190" spans="1:8" ht="45" customHeight="1" thickBot="1">
      <c r="A190" s="379" t="s">
        <v>378</v>
      </c>
      <c r="B190" s="379"/>
      <c r="C190" s="379"/>
      <c r="D190" s="379"/>
      <c r="E190" s="379"/>
      <c r="F190" s="379"/>
      <c r="G190" s="379"/>
      <c r="H190" s="379"/>
    </row>
    <row r="191" spans="1:8" ht="24" customHeight="1" hidden="1">
      <c r="A191" s="56"/>
      <c r="B191" s="2"/>
      <c r="C191" s="58"/>
      <c r="D191" s="7"/>
      <c r="H191" s="102" t="e">
        <f aca="true" t="shared" si="13" ref="H191:H224">PRODUCT(F191/D191,100)</f>
        <v>#DIV/0!</v>
      </c>
    </row>
    <row r="192" spans="1:8" ht="24" customHeight="1" hidden="1">
      <c r="A192" s="56"/>
      <c r="B192" s="2"/>
      <c r="C192" s="58"/>
      <c r="D192" s="7"/>
      <c r="H192" s="102" t="e">
        <f t="shared" si="13"/>
        <v>#DIV/0!</v>
      </c>
    </row>
    <row r="193" spans="1:8" ht="24" customHeight="1" hidden="1">
      <c r="A193" s="56"/>
      <c r="B193" s="2"/>
      <c r="C193" s="58"/>
      <c r="D193" s="7"/>
      <c r="H193" s="102" t="e">
        <f t="shared" si="13"/>
        <v>#DIV/0!</v>
      </c>
    </row>
    <row r="194" spans="1:8" ht="24" customHeight="1" hidden="1">
      <c r="A194" s="56"/>
      <c r="B194" s="2"/>
      <c r="C194" s="49"/>
      <c r="D194" s="7"/>
      <c r="H194" s="102" t="e">
        <f t="shared" si="13"/>
        <v>#DIV/0!</v>
      </c>
    </row>
    <row r="195" spans="1:8" ht="24" customHeight="1" hidden="1">
      <c r="A195" s="56"/>
      <c r="B195" s="2"/>
      <c r="C195" s="49"/>
      <c r="D195" s="7"/>
      <c r="H195" s="102" t="e">
        <f t="shared" si="13"/>
        <v>#DIV/0!</v>
      </c>
    </row>
    <row r="196" spans="1:8" ht="24" customHeight="1" hidden="1">
      <c r="A196" s="56"/>
      <c r="B196" s="2"/>
      <c r="C196" s="49"/>
      <c r="D196" s="7"/>
      <c r="H196" s="102" t="e">
        <f t="shared" si="13"/>
        <v>#DIV/0!</v>
      </c>
    </row>
    <row r="197" spans="1:8" ht="24" customHeight="1" hidden="1">
      <c r="A197" s="56"/>
      <c r="B197" s="2"/>
      <c r="C197" s="49"/>
      <c r="D197" s="7"/>
      <c r="H197" s="102" t="e">
        <f t="shared" si="13"/>
        <v>#DIV/0!</v>
      </c>
    </row>
    <row r="198" spans="1:8" ht="24" customHeight="1" hidden="1">
      <c r="A198" s="56"/>
      <c r="B198" s="2"/>
      <c r="C198" s="49"/>
      <c r="D198" s="7"/>
      <c r="H198" s="102" t="e">
        <f t="shared" si="13"/>
        <v>#DIV/0!</v>
      </c>
    </row>
    <row r="199" spans="1:8" ht="24" customHeight="1" hidden="1">
      <c r="A199" s="56"/>
      <c r="B199" s="2"/>
      <c r="C199" s="49"/>
      <c r="D199" s="7"/>
      <c r="H199" s="102" t="e">
        <f t="shared" si="13"/>
        <v>#DIV/0!</v>
      </c>
    </row>
    <row r="200" spans="1:8" ht="24" customHeight="1" hidden="1">
      <c r="A200" s="56"/>
      <c r="B200" s="2"/>
      <c r="C200" s="49"/>
      <c r="D200" s="7"/>
      <c r="H200" s="102" t="e">
        <f t="shared" si="13"/>
        <v>#DIV/0!</v>
      </c>
    </row>
    <row r="201" spans="1:8" ht="24" customHeight="1" hidden="1">
      <c r="A201" s="56"/>
      <c r="B201" s="2"/>
      <c r="C201" s="49"/>
      <c r="D201" s="7"/>
      <c r="H201" s="102" t="e">
        <f t="shared" si="13"/>
        <v>#DIV/0!</v>
      </c>
    </row>
    <row r="202" spans="1:8" ht="6" customHeight="1" hidden="1">
      <c r="A202" s="56"/>
      <c r="B202" s="2"/>
      <c r="C202" s="57"/>
      <c r="D202" s="7"/>
      <c r="H202" s="102" t="e">
        <f t="shared" si="13"/>
        <v>#DIV/0!</v>
      </c>
    </row>
    <row r="203" spans="1:8" ht="24" customHeight="1" hidden="1">
      <c r="A203" s="56"/>
      <c r="B203" s="2"/>
      <c r="C203" s="57"/>
      <c r="D203" s="1"/>
      <c r="E203" s="205"/>
      <c r="F203" s="205"/>
      <c r="G203" s="1"/>
      <c r="H203" s="102" t="e">
        <f t="shared" si="13"/>
        <v>#DIV/0!</v>
      </c>
    </row>
    <row r="204" spans="1:8" ht="24" customHeight="1" hidden="1">
      <c r="A204" s="56"/>
      <c r="B204" s="2"/>
      <c r="C204" s="57"/>
      <c r="D204" s="1"/>
      <c r="E204" s="205"/>
      <c r="F204" s="205"/>
      <c r="G204" s="1"/>
      <c r="H204" s="102" t="e">
        <f t="shared" si="13"/>
        <v>#DIV/0!</v>
      </c>
    </row>
    <row r="205" spans="1:8" ht="24" customHeight="1" hidden="1">
      <c r="A205" s="56"/>
      <c r="B205" s="2"/>
      <c r="C205" s="57"/>
      <c r="D205" s="1"/>
      <c r="E205" s="205"/>
      <c r="F205" s="205"/>
      <c r="G205" s="1"/>
      <c r="H205" s="102" t="e">
        <f t="shared" si="13"/>
        <v>#DIV/0!</v>
      </c>
    </row>
    <row r="206" spans="1:8" ht="24" customHeight="1" hidden="1">
      <c r="A206" s="56"/>
      <c r="B206" s="2"/>
      <c r="C206" s="57"/>
      <c r="D206" s="1"/>
      <c r="E206" s="205"/>
      <c r="F206" s="205"/>
      <c r="G206" s="1"/>
      <c r="H206" s="102" t="e">
        <f t="shared" si="13"/>
        <v>#DIV/0!</v>
      </c>
    </row>
    <row r="207" spans="1:8" ht="24" customHeight="1" hidden="1">
      <c r="A207" s="56"/>
      <c r="B207" s="2"/>
      <c r="C207" s="57"/>
      <c r="D207" s="1"/>
      <c r="E207" s="205"/>
      <c r="F207" s="205"/>
      <c r="G207" s="1"/>
      <c r="H207" s="102" t="e">
        <f t="shared" si="13"/>
        <v>#DIV/0!</v>
      </c>
    </row>
    <row r="208" spans="1:8" ht="24" customHeight="1" hidden="1">
      <c r="A208" s="56"/>
      <c r="B208" s="2"/>
      <c r="C208" s="57"/>
      <c r="D208" s="1"/>
      <c r="E208" s="205"/>
      <c r="F208" s="205"/>
      <c r="G208" s="1"/>
      <c r="H208" s="102" t="e">
        <f t="shared" si="13"/>
        <v>#DIV/0!</v>
      </c>
    </row>
    <row r="209" spans="1:8" ht="24" customHeight="1" hidden="1">
      <c r="A209" s="56"/>
      <c r="B209" s="2"/>
      <c r="C209" s="57"/>
      <c r="D209" s="1"/>
      <c r="E209" s="205"/>
      <c r="F209" s="205"/>
      <c r="G209" s="1"/>
      <c r="H209" s="102" t="e">
        <f t="shared" si="13"/>
        <v>#DIV/0!</v>
      </c>
    </row>
    <row r="210" spans="1:8" ht="24" customHeight="1" hidden="1">
      <c r="A210" s="56"/>
      <c r="B210" s="2"/>
      <c r="C210" s="57"/>
      <c r="D210" s="1"/>
      <c r="E210" s="205"/>
      <c r="F210" s="205"/>
      <c r="G210" s="1"/>
      <c r="H210" s="102" t="e">
        <f t="shared" si="13"/>
        <v>#DIV/0!</v>
      </c>
    </row>
    <row r="211" spans="1:8" ht="24" customHeight="1" hidden="1">
      <c r="A211" s="56"/>
      <c r="B211" s="2"/>
      <c r="C211" s="57"/>
      <c r="D211" s="1"/>
      <c r="E211" s="205"/>
      <c r="F211" s="205"/>
      <c r="G211" s="1"/>
      <c r="H211" s="102" t="e">
        <f t="shared" si="13"/>
        <v>#DIV/0!</v>
      </c>
    </row>
    <row r="212" spans="1:8" ht="24" customHeight="1" hidden="1">
      <c r="A212" s="56"/>
      <c r="B212" s="2"/>
      <c r="C212" s="57"/>
      <c r="D212" s="1"/>
      <c r="E212" s="205"/>
      <c r="F212" s="205"/>
      <c r="G212" s="1"/>
      <c r="H212" s="102" t="e">
        <f t="shared" si="13"/>
        <v>#DIV/0!</v>
      </c>
    </row>
    <row r="213" spans="1:8" ht="24" customHeight="1" hidden="1">
      <c r="A213" s="56"/>
      <c r="B213" s="2"/>
      <c r="C213" s="57"/>
      <c r="D213" s="1"/>
      <c r="E213" s="205"/>
      <c r="F213" s="205"/>
      <c r="G213" s="1"/>
      <c r="H213" s="102" t="e">
        <f t="shared" si="13"/>
        <v>#DIV/0!</v>
      </c>
    </row>
    <row r="214" spans="1:8" ht="24" customHeight="1" hidden="1">
      <c r="A214" s="56"/>
      <c r="B214" s="2"/>
      <c r="C214" s="57"/>
      <c r="D214" s="1"/>
      <c r="E214" s="205"/>
      <c r="F214" s="205"/>
      <c r="G214" s="1"/>
      <c r="H214" s="102" t="e">
        <f t="shared" si="13"/>
        <v>#DIV/0!</v>
      </c>
    </row>
    <row r="215" spans="1:8" ht="24" customHeight="1" hidden="1">
      <c r="A215" s="56"/>
      <c r="B215" s="2"/>
      <c r="C215" s="57"/>
      <c r="D215" s="1"/>
      <c r="E215" s="205"/>
      <c r="F215" s="205"/>
      <c r="G215" s="1"/>
      <c r="H215" s="102" t="e">
        <f t="shared" si="13"/>
        <v>#DIV/0!</v>
      </c>
    </row>
    <row r="216" spans="1:8" ht="24" customHeight="1" hidden="1">
      <c r="A216" s="56"/>
      <c r="B216" s="2"/>
      <c r="C216" s="57"/>
      <c r="D216" s="1"/>
      <c r="E216" s="205"/>
      <c r="F216" s="205"/>
      <c r="G216" s="1"/>
      <c r="H216" s="102" t="e">
        <f t="shared" si="13"/>
        <v>#DIV/0!</v>
      </c>
    </row>
    <row r="217" spans="1:8" ht="24" customHeight="1" hidden="1">
      <c r="A217" s="56"/>
      <c r="B217" s="2"/>
      <c r="C217" s="57"/>
      <c r="D217" s="1"/>
      <c r="E217" s="205"/>
      <c r="F217" s="205"/>
      <c r="G217" s="1"/>
      <c r="H217" s="102" t="e">
        <f t="shared" si="13"/>
        <v>#DIV/0!</v>
      </c>
    </row>
    <row r="218" spans="1:8" ht="24" customHeight="1" hidden="1">
      <c r="A218" s="56"/>
      <c r="B218" s="2"/>
      <c r="C218" s="57"/>
      <c r="D218" s="1"/>
      <c r="E218" s="205"/>
      <c r="F218" s="205"/>
      <c r="G218" s="1"/>
      <c r="H218" s="102" t="e">
        <f t="shared" si="13"/>
        <v>#DIV/0!</v>
      </c>
    </row>
    <row r="219" spans="1:8" ht="24" customHeight="1" hidden="1">
      <c r="A219" s="56"/>
      <c r="B219" s="2"/>
      <c r="C219" s="57"/>
      <c r="D219" s="1"/>
      <c r="E219" s="205"/>
      <c r="F219" s="205"/>
      <c r="G219" s="1"/>
      <c r="H219" s="102" t="e">
        <f t="shared" si="13"/>
        <v>#DIV/0!</v>
      </c>
    </row>
    <row r="220" spans="1:8" ht="24" customHeight="1" hidden="1">
      <c r="A220" s="56"/>
      <c r="B220" s="2"/>
      <c r="C220" s="57"/>
      <c r="D220" s="1"/>
      <c r="E220" s="205"/>
      <c r="F220" s="205"/>
      <c r="G220" s="1"/>
      <c r="H220" s="102" t="e">
        <f t="shared" si="13"/>
        <v>#DIV/0!</v>
      </c>
    </row>
    <row r="221" spans="1:8" ht="24" customHeight="1" hidden="1">
      <c r="A221" s="56"/>
      <c r="B221" s="2"/>
      <c r="C221" s="57"/>
      <c r="D221" s="1"/>
      <c r="E221" s="205"/>
      <c r="F221" s="205"/>
      <c r="G221" s="1"/>
      <c r="H221" s="102" t="e">
        <f t="shared" si="13"/>
        <v>#DIV/0!</v>
      </c>
    </row>
    <row r="222" spans="1:8" ht="24" customHeight="1" hidden="1">
      <c r="A222" s="56"/>
      <c r="B222" s="2"/>
      <c r="C222" s="57"/>
      <c r="D222" s="1"/>
      <c r="E222" s="205"/>
      <c r="F222" s="205"/>
      <c r="G222" s="1"/>
      <c r="H222" s="102" t="e">
        <f t="shared" si="13"/>
        <v>#DIV/0!</v>
      </c>
    </row>
    <row r="223" spans="1:8" ht="13.5" customHeight="1" hidden="1">
      <c r="A223" s="56"/>
      <c r="B223" s="2"/>
      <c r="C223" s="57"/>
      <c r="D223" s="1"/>
      <c r="E223" s="205"/>
      <c r="F223" s="205"/>
      <c r="G223" s="1"/>
      <c r="H223" s="102" t="e">
        <f t="shared" si="13"/>
        <v>#DIV/0!</v>
      </c>
    </row>
    <row r="224" spans="1:8" ht="24" customHeight="1" hidden="1">
      <c r="A224" s="56"/>
      <c r="B224" s="2"/>
      <c r="C224" s="57"/>
      <c r="D224" s="1"/>
      <c r="E224" s="205"/>
      <c r="F224" s="205"/>
      <c r="G224" s="1"/>
      <c r="H224" s="102" t="e">
        <f t="shared" si="13"/>
        <v>#DIV/0!</v>
      </c>
    </row>
    <row r="225" spans="1:9" ht="23.25" customHeight="1" thickBot="1">
      <c r="A225" s="380" t="s">
        <v>40</v>
      </c>
      <c r="B225" s="381" t="s">
        <v>111</v>
      </c>
      <c r="C225" s="381" t="s">
        <v>112</v>
      </c>
      <c r="D225" s="356" t="s">
        <v>298</v>
      </c>
      <c r="E225" s="356" t="s">
        <v>401</v>
      </c>
      <c r="F225" s="356" t="s">
        <v>396</v>
      </c>
      <c r="G225" s="358" t="s">
        <v>330</v>
      </c>
      <c r="H225" s="361" t="s">
        <v>392</v>
      </c>
      <c r="I225" s="230"/>
    </row>
    <row r="226" spans="1:8" ht="22.5" customHeight="1" thickBot="1">
      <c r="A226" s="380"/>
      <c r="B226" s="381"/>
      <c r="C226" s="381"/>
      <c r="D226" s="357"/>
      <c r="E226" s="357"/>
      <c r="F226" s="357"/>
      <c r="G226" s="359"/>
      <c r="H226" s="362"/>
    </row>
    <row r="227" spans="1:8" ht="18.75" thickBot="1">
      <c r="A227" s="380"/>
      <c r="B227" s="381"/>
      <c r="C227" s="381"/>
      <c r="D227" s="357"/>
      <c r="E227" s="357"/>
      <c r="F227" s="357"/>
      <c r="G227" s="359"/>
      <c r="H227" s="362"/>
    </row>
    <row r="228" spans="1:8" ht="18.75" thickBot="1">
      <c r="A228" s="380"/>
      <c r="B228" s="381"/>
      <c r="C228" s="381"/>
      <c r="D228" s="357"/>
      <c r="E228" s="357"/>
      <c r="F228" s="357"/>
      <c r="G228" s="360"/>
      <c r="H228" s="362"/>
    </row>
    <row r="229" spans="1:9" ht="23.25" thickBot="1">
      <c r="A229" s="59" t="s">
        <v>42</v>
      </c>
      <c r="B229" s="60">
        <v>2</v>
      </c>
      <c r="C229" s="60">
        <v>3</v>
      </c>
      <c r="D229" s="8" t="s">
        <v>331</v>
      </c>
      <c r="E229" s="209" t="s">
        <v>405</v>
      </c>
      <c r="F229" s="209" t="s">
        <v>332</v>
      </c>
      <c r="G229" s="104" t="s">
        <v>333</v>
      </c>
      <c r="H229" s="126">
        <v>8</v>
      </c>
      <c r="I229" s="230"/>
    </row>
    <row r="230" spans="1:8" ht="22.5">
      <c r="A230" s="61" t="s">
        <v>113</v>
      </c>
      <c r="B230" s="62"/>
      <c r="C230" s="62"/>
      <c r="D230" s="210"/>
      <c r="E230" s="305"/>
      <c r="F230" s="210"/>
      <c r="G230" s="105"/>
      <c r="H230" s="103"/>
    </row>
    <row r="231" spans="1:8" ht="22.5">
      <c r="A231" s="63" t="s">
        <v>114</v>
      </c>
      <c r="B231" s="64"/>
      <c r="C231" s="64"/>
      <c r="D231" s="187"/>
      <c r="E231" s="306"/>
      <c r="F231" s="187"/>
      <c r="G231" s="9"/>
      <c r="H231" s="100"/>
    </row>
    <row r="232" spans="1:9" ht="23.25">
      <c r="A232" s="19">
        <v>412000</v>
      </c>
      <c r="B232" s="23"/>
      <c r="C232" s="21" t="s">
        <v>53</v>
      </c>
      <c r="D232" s="187">
        <f>SUM(D237,D238,D247)</f>
        <v>308600</v>
      </c>
      <c r="E232" s="187">
        <f>SUM(E237,E238,E247)</f>
        <v>188922</v>
      </c>
      <c r="F232" s="187">
        <f>SUM(F237,F238,F247)</f>
        <v>0</v>
      </c>
      <c r="G232" s="157">
        <f>F232/D232*100</f>
        <v>0</v>
      </c>
      <c r="H232" s="134">
        <f>PRODUCT(F232/E232,100)</f>
        <v>0</v>
      </c>
      <c r="I232" s="230">
        <f>PRODUCT(E232/2,3)</f>
        <v>283383</v>
      </c>
    </row>
    <row r="233" spans="1:9" ht="23.25">
      <c r="A233" s="17">
        <v>412600</v>
      </c>
      <c r="B233" s="23" t="s">
        <v>115</v>
      </c>
      <c r="C233" s="24" t="s">
        <v>63</v>
      </c>
      <c r="D233" s="186">
        <v>0</v>
      </c>
      <c r="E233" s="191">
        <v>0</v>
      </c>
      <c r="F233" s="186">
        <v>0</v>
      </c>
      <c r="G233" s="10">
        <v>0</v>
      </c>
      <c r="H233" s="133" t="e">
        <f aca="true" t="shared" si="14" ref="H233:H238">PRODUCT(F233/E233,100)</f>
        <v>#DIV/0!</v>
      </c>
      <c r="I233" s="230">
        <f aca="true" t="shared" si="15" ref="I233:I296">PRODUCT(E233/2,3)</f>
        <v>0</v>
      </c>
    </row>
    <row r="234" spans="1:9" ht="23.25">
      <c r="A234" s="17">
        <v>412700</v>
      </c>
      <c r="B234" s="23" t="s">
        <v>115</v>
      </c>
      <c r="C234" s="24" t="s">
        <v>319</v>
      </c>
      <c r="D234" s="186">
        <v>11000</v>
      </c>
      <c r="E234" s="191">
        <v>4419</v>
      </c>
      <c r="F234" s="186">
        <v>0</v>
      </c>
      <c r="G234" s="10">
        <f>F234/D234*100</f>
        <v>0</v>
      </c>
      <c r="H234" s="133">
        <v>0</v>
      </c>
      <c r="I234" s="230">
        <f t="shared" si="15"/>
        <v>6628.5</v>
      </c>
    </row>
    <row r="235" spans="1:9" ht="23.25">
      <c r="A235" s="17" t="s">
        <v>68</v>
      </c>
      <c r="B235" s="23" t="s">
        <v>115</v>
      </c>
      <c r="C235" s="24" t="s">
        <v>116</v>
      </c>
      <c r="D235" s="186">
        <v>5000</v>
      </c>
      <c r="E235" s="191">
        <v>2579</v>
      </c>
      <c r="F235" s="186">
        <v>0</v>
      </c>
      <c r="G235" s="10">
        <f>F235/D235*100</f>
        <v>0</v>
      </c>
      <c r="H235" s="133">
        <f t="shared" si="14"/>
        <v>0</v>
      </c>
      <c r="I235" s="230">
        <f t="shared" si="15"/>
        <v>3868.5</v>
      </c>
    </row>
    <row r="236" spans="1:9" ht="23.25">
      <c r="A236" s="17" t="s">
        <v>68</v>
      </c>
      <c r="B236" s="23" t="s">
        <v>115</v>
      </c>
      <c r="C236" s="24" t="s">
        <v>117</v>
      </c>
      <c r="D236" s="186">
        <v>27000</v>
      </c>
      <c r="E236" s="312">
        <v>23986</v>
      </c>
      <c r="F236" s="186">
        <v>0</v>
      </c>
      <c r="G236" s="314">
        <f>F236/D236*100</f>
        <v>0</v>
      </c>
      <c r="H236" s="315">
        <f t="shared" si="14"/>
        <v>0</v>
      </c>
      <c r="I236" s="316">
        <f t="shared" si="15"/>
        <v>35979</v>
      </c>
    </row>
    <row r="237" spans="1:9" ht="23.25">
      <c r="A237" s="19">
        <v>412000</v>
      </c>
      <c r="B237" s="23"/>
      <c r="C237" s="44" t="s">
        <v>118</v>
      </c>
      <c r="D237" s="187">
        <f>SUM(D233:D236)</f>
        <v>43000</v>
      </c>
      <c r="E237" s="187">
        <f>SUM(E233:E236)</f>
        <v>30984</v>
      </c>
      <c r="F237" s="186">
        <v>0</v>
      </c>
      <c r="G237" s="157">
        <f>F237/D237*100</f>
        <v>0</v>
      </c>
      <c r="H237" s="134">
        <f t="shared" si="14"/>
        <v>0</v>
      </c>
      <c r="I237" s="230">
        <f t="shared" si="15"/>
        <v>46476</v>
      </c>
    </row>
    <row r="238" spans="1:9" ht="23.25">
      <c r="A238" s="19" t="s">
        <v>68</v>
      </c>
      <c r="B238" s="20" t="s">
        <v>115</v>
      </c>
      <c r="C238" s="21" t="s">
        <v>126</v>
      </c>
      <c r="D238" s="187">
        <f>D239+D240+D241+D242</f>
        <v>235600</v>
      </c>
      <c r="E238" s="187">
        <f>E239+E240+E241+E242</f>
        <v>157938</v>
      </c>
      <c r="F238" s="186">
        <v>0</v>
      </c>
      <c r="G238" s="157">
        <f>F238/D238*100</f>
        <v>0</v>
      </c>
      <c r="H238" s="134">
        <f t="shared" si="14"/>
        <v>0</v>
      </c>
      <c r="I238" s="230">
        <f t="shared" si="15"/>
        <v>236907</v>
      </c>
    </row>
    <row r="239" spans="1:9" ht="23.25">
      <c r="A239" s="17" t="s">
        <v>68</v>
      </c>
      <c r="B239" s="23" t="s">
        <v>115</v>
      </c>
      <c r="C239" s="24" t="s">
        <v>127</v>
      </c>
      <c r="D239" s="186">
        <v>199100</v>
      </c>
      <c r="E239" s="191">
        <v>131109</v>
      </c>
      <c r="F239" s="186">
        <v>0</v>
      </c>
      <c r="G239" s="10">
        <f aca="true" t="shared" si="16" ref="G239:G247">F239/D239*100</f>
        <v>0</v>
      </c>
      <c r="H239" s="133">
        <f>PRODUCT(F239/E239,100)</f>
        <v>0</v>
      </c>
      <c r="I239" s="230">
        <f t="shared" si="15"/>
        <v>196663.5</v>
      </c>
    </row>
    <row r="240" spans="1:9" ht="23.25">
      <c r="A240" s="17" t="s">
        <v>68</v>
      </c>
      <c r="B240" s="23" t="s">
        <v>115</v>
      </c>
      <c r="C240" s="24" t="s">
        <v>128</v>
      </c>
      <c r="D240" s="186">
        <v>17000</v>
      </c>
      <c r="E240" s="312">
        <v>15552</v>
      </c>
      <c r="F240" s="186">
        <v>0</v>
      </c>
      <c r="G240" s="314">
        <f t="shared" si="16"/>
        <v>0</v>
      </c>
      <c r="H240" s="315">
        <f>PRODUCT(F240/E240,100)</f>
        <v>0</v>
      </c>
      <c r="I240" s="316">
        <f t="shared" si="15"/>
        <v>23328</v>
      </c>
    </row>
    <row r="241" spans="1:9" ht="23.25">
      <c r="A241" s="17" t="s">
        <v>68</v>
      </c>
      <c r="B241" s="23" t="s">
        <v>119</v>
      </c>
      <c r="C241" s="24" t="s">
        <v>129</v>
      </c>
      <c r="D241" s="186">
        <v>14500</v>
      </c>
      <c r="E241" s="191">
        <v>9652</v>
      </c>
      <c r="F241" s="186">
        <v>0</v>
      </c>
      <c r="G241" s="10">
        <f t="shared" si="16"/>
        <v>0</v>
      </c>
      <c r="H241" s="133">
        <f>PRODUCT(F241/E241,100)</f>
        <v>0</v>
      </c>
      <c r="I241" s="230">
        <f t="shared" si="15"/>
        <v>14478</v>
      </c>
    </row>
    <row r="242" spans="1:9" ht="23.25">
      <c r="A242" s="17" t="s">
        <v>68</v>
      </c>
      <c r="B242" s="23" t="s">
        <v>115</v>
      </c>
      <c r="C242" s="24" t="s">
        <v>130</v>
      </c>
      <c r="D242" s="186">
        <v>5000</v>
      </c>
      <c r="E242" s="191">
        <v>1625</v>
      </c>
      <c r="F242" s="186">
        <v>0</v>
      </c>
      <c r="G242" s="10">
        <f t="shared" si="16"/>
        <v>0</v>
      </c>
      <c r="H242" s="133">
        <f>PRODUCT(F242/E242,100)</f>
        <v>0</v>
      </c>
      <c r="I242" s="230">
        <f t="shared" si="15"/>
        <v>2437.5</v>
      </c>
    </row>
    <row r="243" spans="1:9" ht="23.25">
      <c r="A243" s="17" t="s">
        <v>68</v>
      </c>
      <c r="B243" s="23" t="s">
        <v>115</v>
      </c>
      <c r="C243" s="24" t="s">
        <v>388</v>
      </c>
      <c r="D243" s="186">
        <v>0</v>
      </c>
      <c r="E243" s="191">
        <v>0</v>
      </c>
      <c r="F243" s="186">
        <v>0</v>
      </c>
      <c r="G243" s="10">
        <v>0</v>
      </c>
      <c r="H243" s="133" t="e">
        <f>PRODUCT(F243/E243,100)</f>
        <v>#DIV/0!</v>
      </c>
      <c r="I243" s="230">
        <f t="shared" si="15"/>
        <v>0</v>
      </c>
    </row>
    <row r="244" spans="1:9" ht="23.25" customHeight="1">
      <c r="A244" s="17">
        <v>412300</v>
      </c>
      <c r="B244" s="23" t="s">
        <v>119</v>
      </c>
      <c r="C244" s="24" t="s">
        <v>120</v>
      </c>
      <c r="D244" s="191">
        <v>1000</v>
      </c>
      <c r="E244" s="191">
        <v>0</v>
      </c>
      <c r="F244" s="186">
        <v>0</v>
      </c>
      <c r="G244" s="10">
        <f t="shared" si="16"/>
        <v>0</v>
      </c>
      <c r="H244" s="133">
        <v>0</v>
      </c>
      <c r="I244" s="230">
        <f t="shared" si="15"/>
        <v>0</v>
      </c>
    </row>
    <row r="245" spans="1:9" ht="23.25">
      <c r="A245" s="17" t="s">
        <v>62</v>
      </c>
      <c r="B245" s="23" t="s">
        <v>119</v>
      </c>
      <c r="C245" s="24" t="s">
        <v>121</v>
      </c>
      <c r="D245" s="191">
        <v>2000</v>
      </c>
      <c r="E245" s="191">
        <v>0</v>
      </c>
      <c r="F245" s="186">
        <v>0</v>
      </c>
      <c r="G245" s="10">
        <f t="shared" si="16"/>
        <v>0</v>
      </c>
      <c r="H245" s="133">
        <v>0</v>
      </c>
      <c r="I245" s="230">
        <f t="shared" si="15"/>
        <v>0</v>
      </c>
    </row>
    <row r="246" spans="1:9" ht="23.25">
      <c r="A246" s="17">
        <v>412700</v>
      </c>
      <c r="B246" s="23" t="s">
        <v>119</v>
      </c>
      <c r="C246" s="24" t="s">
        <v>122</v>
      </c>
      <c r="D246" s="191">
        <v>27000</v>
      </c>
      <c r="E246" s="191">
        <v>0</v>
      </c>
      <c r="F246" s="186">
        <v>0</v>
      </c>
      <c r="G246" s="10">
        <f t="shared" si="16"/>
        <v>0</v>
      </c>
      <c r="H246" s="133">
        <v>0</v>
      </c>
      <c r="I246" s="230">
        <f t="shared" si="15"/>
        <v>0</v>
      </c>
    </row>
    <row r="247" spans="1:9" ht="23.25">
      <c r="A247" s="19">
        <v>412000</v>
      </c>
      <c r="B247" s="23"/>
      <c r="C247" s="21" t="s">
        <v>123</v>
      </c>
      <c r="D247" s="211">
        <f>D244+D245+D246</f>
        <v>30000</v>
      </c>
      <c r="E247" s="211">
        <f>E244+E245+E246</f>
        <v>0</v>
      </c>
      <c r="F247" s="186">
        <v>0</v>
      </c>
      <c r="G247" s="157">
        <f t="shared" si="16"/>
        <v>0</v>
      </c>
      <c r="H247" s="134">
        <v>0</v>
      </c>
      <c r="I247" s="230">
        <f t="shared" si="15"/>
        <v>0</v>
      </c>
    </row>
    <row r="248" spans="1:9" ht="23.25">
      <c r="A248" s="19">
        <v>415200</v>
      </c>
      <c r="B248" s="23"/>
      <c r="C248" s="21" t="s">
        <v>124</v>
      </c>
      <c r="D248" s="187">
        <f>D249</f>
        <v>48600</v>
      </c>
      <c r="E248" s="187">
        <f>E249</f>
        <v>32400</v>
      </c>
      <c r="F248" s="186">
        <v>0</v>
      </c>
      <c r="G248" s="157">
        <f>F248/D248*100</f>
        <v>0</v>
      </c>
      <c r="H248" s="134">
        <f>PRODUCT(F248/E248,100)</f>
        <v>0</v>
      </c>
      <c r="I248" s="230">
        <f t="shared" si="15"/>
        <v>48600</v>
      </c>
    </row>
    <row r="249" spans="1:9" ht="24" thickBot="1">
      <c r="A249" s="17" t="s">
        <v>81</v>
      </c>
      <c r="B249" s="23" t="s">
        <v>119</v>
      </c>
      <c r="C249" s="24" t="s">
        <v>125</v>
      </c>
      <c r="D249" s="191">
        <v>48600</v>
      </c>
      <c r="E249" s="191">
        <v>32400</v>
      </c>
      <c r="F249" s="186">
        <v>0</v>
      </c>
      <c r="G249" s="242">
        <f>F249/D249*100</f>
        <v>0</v>
      </c>
      <c r="H249" s="255">
        <f>PRODUCT(F249/E249,100)</f>
        <v>0</v>
      </c>
      <c r="I249" s="230">
        <f t="shared" si="15"/>
        <v>48600</v>
      </c>
    </row>
    <row r="250" spans="1:9" ht="24" thickBot="1">
      <c r="A250" s="65"/>
      <c r="B250" s="66"/>
      <c r="C250" s="67" t="s">
        <v>131</v>
      </c>
      <c r="D250" s="212">
        <f>SUM(D232,D248)</f>
        <v>357200</v>
      </c>
      <c r="E250" s="212">
        <f>SUM(E232,E248)</f>
        <v>221322</v>
      </c>
      <c r="F250" s="212">
        <f>SUM(F232,F248)</f>
        <v>0</v>
      </c>
      <c r="G250" s="244">
        <f>F250/D250*100</f>
        <v>0</v>
      </c>
      <c r="H250" s="135">
        <f>F250-D250</f>
        <v>-357200</v>
      </c>
      <c r="I250" s="230">
        <f t="shared" si="15"/>
        <v>331983</v>
      </c>
    </row>
    <row r="251" spans="1:9" ht="23.25" thickBot="1">
      <c r="A251" s="68"/>
      <c r="B251" s="69"/>
      <c r="C251" s="69"/>
      <c r="D251" s="213"/>
      <c r="E251" s="213"/>
      <c r="F251" s="213"/>
      <c r="G251" s="13"/>
      <c r="H251" s="13"/>
      <c r="I251" s="237"/>
    </row>
    <row r="252" spans="1:9" ht="24" thickBot="1">
      <c r="A252" s="70" t="s">
        <v>132</v>
      </c>
      <c r="B252" s="70"/>
      <c r="C252" s="71"/>
      <c r="D252" s="212"/>
      <c r="E252" s="212"/>
      <c r="F252" s="212"/>
      <c r="G252" s="12"/>
      <c r="H252" s="12"/>
      <c r="I252" s="237"/>
    </row>
    <row r="253" spans="1:9" ht="24" thickBot="1">
      <c r="A253" s="67" t="s">
        <v>133</v>
      </c>
      <c r="B253" s="67"/>
      <c r="C253" s="71"/>
      <c r="D253" s="212"/>
      <c r="E253" s="212"/>
      <c r="F253" s="212"/>
      <c r="G253" s="12"/>
      <c r="H253" s="12"/>
      <c r="I253" s="237"/>
    </row>
    <row r="254" spans="1:9" ht="23.25">
      <c r="A254" s="72">
        <v>412000</v>
      </c>
      <c r="B254" s="43"/>
      <c r="C254" s="73" t="s">
        <v>53</v>
      </c>
      <c r="D254" s="214">
        <f>D255+D256+D257</f>
        <v>36000</v>
      </c>
      <c r="E254" s="214">
        <f>E255+E256+E257</f>
        <v>14023</v>
      </c>
      <c r="F254" s="214">
        <f>F255+F256+F257</f>
        <v>0</v>
      </c>
      <c r="G254" s="157">
        <f>F254/D254*100</f>
        <v>0</v>
      </c>
      <c r="H254" s="134">
        <f>PRODUCT(F254/E254,100)</f>
        <v>0</v>
      </c>
      <c r="I254" s="230">
        <f t="shared" si="15"/>
        <v>21034.5</v>
      </c>
    </row>
    <row r="255" spans="1:9" ht="23.25">
      <c r="A255" s="17">
        <v>412600</v>
      </c>
      <c r="B255" s="23" t="s">
        <v>115</v>
      </c>
      <c r="C255" s="24" t="s">
        <v>63</v>
      </c>
      <c r="D255" s="191">
        <v>0</v>
      </c>
      <c r="E255" s="191">
        <v>0</v>
      </c>
      <c r="F255" s="191">
        <v>0</v>
      </c>
      <c r="G255" s="10">
        <v>0</v>
      </c>
      <c r="H255" s="133" t="e">
        <f>PRODUCT(F255/E255,100)</f>
        <v>#DIV/0!</v>
      </c>
      <c r="I255" s="230">
        <f t="shared" si="15"/>
        <v>0</v>
      </c>
    </row>
    <row r="256" spans="1:9" ht="23.25">
      <c r="A256" s="17">
        <v>412700</v>
      </c>
      <c r="B256" s="23" t="s">
        <v>115</v>
      </c>
      <c r="C256" s="24" t="s">
        <v>320</v>
      </c>
      <c r="D256" s="191">
        <v>21000</v>
      </c>
      <c r="E256" s="191">
        <v>7636</v>
      </c>
      <c r="F256" s="191">
        <v>0</v>
      </c>
      <c r="G256" s="10">
        <f>F256/D256*100</f>
        <v>0</v>
      </c>
      <c r="H256" s="133">
        <f>PRODUCT(F256/E256,100)</f>
        <v>0</v>
      </c>
      <c r="I256" s="230">
        <f t="shared" si="15"/>
        <v>11454</v>
      </c>
    </row>
    <row r="257" spans="1:9" ht="24" thickBot="1">
      <c r="A257" s="17" t="s">
        <v>68</v>
      </c>
      <c r="B257" s="23" t="s">
        <v>115</v>
      </c>
      <c r="C257" s="24" t="s">
        <v>116</v>
      </c>
      <c r="D257" s="191">
        <v>15000</v>
      </c>
      <c r="E257" s="191">
        <v>6387</v>
      </c>
      <c r="F257" s="191">
        <v>0</v>
      </c>
      <c r="G257" s="242">
        <f>F257/D257*100</f>
        <v>0</v>
      </c>
      <c r="H257" s="255">
        <f>PRODUCT(F257/E257,100)</f>
        <v>0</v>
      </c>
      <c r="I257" s="230">
        <f t="shared" si="15"/>
        <v>9580.5</v>
      </c>
    </row>
    <row r="258" spans="1:9" ht="25.5" customHeight="1" thickBot="1">
      <c r="A258" s="65"/>
      <c r="B258" s="14"/>
      <c r="C258" s="67" t="s">
        <v>134</v>
      </c>
      <c r="D258" s="212">
        <f>D254</f>
        <v>36000</v>
      </c>
      <c r="E258" s="212">
        <f>E254</f>
        <v>14023</v>
      </c>
      <c r="F258" s="212">
        <f>F254</f>
        <v>0</v>
      </c>
      <c r="G258" s="243">
        <f>F258/D258*100</f>
        <v>0</v>
      </c>
      <c r="H258" s="135">
        <f>F258-D258</f>
        <v>-36000</v>
      </c>
      <c r="I258" s="230">
        <f t="shared" si="15"/>
        <v>21034.5</v>
      </c>
    </row>
    <row r="259" spans="1:9" ht="24.75" customHeight="1" thickBot="1">
      <c r="A259" s="68"/>
      <c r="B259" s="69"/>
      <c r="C259" s="69"/>
      <c r="D259" s="213"/>
      <c r="E259" s="213"/>
      <c r="F259" s="213"/>
      <c r="G259" s="13"/>
      <c r="H259" s="13"/>
      <c r="I259" s="237"/>
    </row>
    <row r="260" spans="1:9" ht="24" thickBot="1">
      <c r="A260" s="70" t="s">
        <v>310</v>
      </c>
      <c r="B260" s="70"/>
      <c r="C260" s="71"/>
      <c r="D260" s="212"/>
      <c r="E260" s="212"/>
      <c r="F260" s="212"/>
      <c r="G260" s="12"/>
      <c r="H260" s="12"/>
      <c r="I260" s="237"/>
    </row>
    <row r="261" spans="1:9" ht="24" thickBot="1">
      <c r="A261" s="67" t="s">
        <v>135</v>
      </c>
      <c r="B261" s="67"/>
      <c r="C261" s="71"/>
      <c r="D261" s="212"/>
      <c r="E261" s="212"/>
      <c r="F261" s="212"/>
      <c r="G261" s="12"/>
      <c r="H261" s="12"/>
      <c r="I261" s="237"/>
    </row>
    <row r="262" spans="1:9" ht="23.25">
      <c r="A262" s="72">
        <v>412000</v>
      </c>
      <c r="B262" s="74"/>
      <c r="C262" s="73" t="s">
        <v>53</v>
      </c>
      <c r="D262" s="214">
        <f>D264</f>
        <v>0</v>
      </c>
      <c r="E262" s="325">
        <f>E264</f>
        <v>0</v>
      </c>
      <c r="F262" s="214">
        <f>F264</f>
        <v>0</v>
      </c>
      <c r="G262" s="157">
        <v>0</v>
      </c>
      <c r="H262" s="134" t="e">
        <f>PRODUCT(F262/E262,100)</f>
        <v>#DIV/0!</v>
      </c>
      <c r="I262" s="237"/>
    </row>
    <row r="263" spans="1:9" ht="23.25">
      <c r="A263" s="87" t="s">
        <v>62</v>
      </c>
      <c r="B263" s="23" t="s">
        <v>115</v>
      </c>
      <c r="C263" s="24" t="s">
        <v>308</v>
      </c>
      <c r="D263" s="215">
        <v>0</v>
      </c>
      <c r="E263" s="326">
        <v>0.4</v>
      </c>
      <c r="F263" s="214">
        <f aca="true" t="shared" si="17" ref="F263:F298">F265</f>
        <v>0</v>
      </c>
      <c r="G263" s="10">
        <v>0</v>
      </c>
      <c r="H263" s="133">
        <v>0</v>
      </c>
      <c r="I263" s="237"/>
    </row>
    <row r="264" spans="1:9" ht="23.25">
      <c r="A264" s="17">
        <v>412700</v>
      </c>
      <c r="B264" s="23" t="s">
        <v>115</v>
      </c>
      <c r="C264" s="24" t="s">
        <v>66</v>
      </c>
      <c r="D264" s="191">
        <v>0</v>
      </c>
      <c r="E264" s="327">
        <v>0</v>
      </c>
      <c r="F264" s="214">
        <f t="shared" si="17"/>
        <v>0</v>
      </c>
      <c r="G264" s="10">
        <v>0</v>
      </c>
      <c r="H264" s="133" t="e">
        <f>PRODUCT(F264/E264,100)</f>
        <v>#DIV/0!</v>
      </c>
      <c r="I264" s="237"/>
    </row>
    <row r="265" spans="1:9" ht="23.25">
      <c r="A265" s="19" t="s">
        <v>81</v>
      </c>
      <c r="B265" s="23"/>
      <c r="C265" s="21" t="s">
        <v>305</v>
      </c>
      <c r="D265" s="187">
        <f>D266+D267+D268+D269+D270+D272+D273+D274+D275+D277+D278+D1528+D276+D279+D280</f>
        <v>979200</v>
      </c>
      <c r="E265" s="306">
        <f>E266+E267+E268+E269+E270+E271+E272+E273+E274+E275+E277+E278+E1528+E276+E279+E280</f>
        <v>530108</v>
      </c>
      <c r="F265" s="214">
        <f t="shared" si="17"/>
        <v>0</v>
      </c>
      <c r="G265" s="157">
        <f>F265/D265*100</f>
        <v>0</v>
      </c>
      <c r="H265" s="134">
        <f>PRODUCT(F265/E265,100)</f>
        <v>0</v>
      </c>
      <c r="I265" s="230">
        <f t="shared" si="15"/>
        <v>795162</v>
      </c>
    </row>
    <row r="266" spans="1:9" ht="23.25">
      <c r="A266" s="17" t="s">
        <v>81</v>
      </c>
      <c r="B266" s="23" t="s">
        <v>136</v>
      </c>
      <c r="C266" s="75" t="s">
        <v>137</v>
      </c>
      <c r="D266" s="191">
        <v>110000</v>
      </c>
      <c r="E266" s="191">
        <v>73333</v>
      </c>
      <c r="F266" s="214">
        <f t="shared" si="17"/>
        <v>0</v>
      </c>
      <c r="G266" s="10">
        <f aca="true" t="shared" si="18" ref="G266:G296">F266/D266*100</f>
        <v>0</v>
      </c>
      <c r="H266" s="133">
        <f aca="true" t="shared" si="19" ref="H266:H281">PRODUCT(F266/E266,100)</f>
        <v>0</v>
      </c>
      <c r="I266" s="230">
        <f t="shared" si="15"/>
        <v>109999.5</v>
      </c>
    </row>
    <row r="267" spans="1:9" ht="23.25">
      <c r="A267" s="17" t="s">
        <v>81</v>
      </c>
      <c r="B267" s="23" t="s">
        <v>119</v>
      </c>
      <c r="C267" s="75" t="s">
        <v>138</v>
      </c>
      <c r="D267" s="191">
        <v>34000</v>
      </c>
      <c r="E267" s="191">
        <v>22667</v>
      </c>
      <c r="F267" s="214">
        <f t="shared" si="17"/>
        <v>0</v>
      </c>
      <c r="G267" s="10">
        <f t="shared" si="18"/>
        <v>0</v>
      </c>
      <c r="H267" s="133">
        <f t="shared" si="19"/>
        <v>0</v>
      </c>
      <c r="I267" s="230">
        <f t="shared" si="15"/>
        <v>34000.5</v>
      </c>
    </row>
    <row r="268" spans="1:9" ht="23.25">
      <c r="A268" s="17" t="s">
        <v>81</v>
      </c>
      <c r="B268" s="23" t="s">
        <v>119</v>
      </c>
      <c r="C268" s="75" t="s">
        <v>139</v>
      </c>
      <c r="D268" s="191">
        <v>16800</v>
      </c>
      <c r="E268" s="191">
        <v>11200</v>
      </c>
      <c r="F268" s="214">
        <f t="shared" si="17"/>
        <v>0</v>
      </c>
      <c r="G268" s="10">
        <f t="shared" si="18"/>
        <v>0</v>
      </c>
      <c r="H268" s="133">
        <f t="shared" si="19"/>
        <v>0</v>
      </c>
      <c r="I268" s="230">
        <f t="shared" si="15"/>
        <v>16800</v>
      </c>
    </row>
    <row r="269" spans="1:9" ht="23.25">
      <c r="A269" s="17" t="s">
        <v>81</v>
      </c>
      <c r="B269" s="23" t="s">
        <v>119</v>
      </c>
      <c r="C269" s="75" t="s">
        <v>140</v>
      </c>
      <c r="D269" s="186">
        <v>45000</v>
      </c>
      <c r="E269" s="327">
        <v>13594</v>
      </c>
      <c r="F269" s="214">
        <f t="shared" si="17"/>
        <v>0</v>
      </c>
      <c r="G269" s="10">
        <f t="shared" si="18"/>
        <v>0</v>
      </c>
      <c r="H269" s="133">
        <f t="shared" si="19"/>
        <v>0</v>
      </c>
      <c r="I269" s="230">
        <f t="shared" si="15"/>
        <v>20391</v>
      </c>
    </row>
    <row r="270" spans="1:9" ht="23.25">
      <c r="A270" s="17" t="s">
        <v>81</v>
      </c>
      <c r="B270" s="23" t="s">
        <v>119</v>
      </c>
      <c r="C270" s="24" t="s">
        <v>141</v>
      </c>
      <c r="D270" s="186">
        <v>50000</v>
      </c>
      <c r="E270" s="191">
        <v>10000</v>
      </c>
      <c r="F270" s="214">
        <f t="shared" si="17"/>
        <v>0</v>
      </c>
      <c r="G270" s="10">
        <f t="shared" si="18"/>
        <v>0</v>
      </c>
      <c r="H270" s="133">
        <f t="shared" si="19"/>
        <v>0</v>
      </c>
      <c r="I270" s="230">
        <f t="shared" si="15"/>
        <v>15000</v>
      </c>
    </row>
    <row r="271" spans="1:9" ht="23.25">
      <c r="A271" s="17" t="s">
        <v>81</v>
      </c>
      <c r="B271" s="23" t="s">
        <v>115</v>
      </c>
      <c r="C271" s="24" t="s">
        <v>389</v>
      </c>
      <c r="D271" s="317">
        <v>0</v>
      </c>
      <c r="E271" s="312">
        <v>22550</v>
      </c>
      <c r="F271" s="214">
        <f t="shared" si="17"/>
        <v>0</v>
      </c>
      <c r="G271" s="324">
        <v>0</v>
      </c>
      <c r="H271" s="315">
        <f t="shared" si="19"/>
        <v>0</v>
      </c>
      <c r="I271" s="319">
        <f t="shared" si="15"/>
        <v>33825</v>
      </c>
    </row>
    <row r="272" spans="1:9" ht="23.25">
      <c r="A272" s="17" t="s">
        <v>81</v>
      </c>
      <c r="B272" s="23" t="s">
        <v>119</v>
      </c>
      <c r="C272" s="75" t="s">
        <v>142</v>
      </c>
      <c r="D272" s="191">
        <v>4400</v>
      </c>
      <c r="E272" s="191">
        <v>2933</v>
      </c>
      <c r="F272" s="214">
        <f t="shared" si="17"/>
        <v>0</v>
      </c>
      <c r="G272" s="10">
        <f t="shared" si="18"/>
        <v>0</v>
      </c>
      <c r="H272" s="133">
        <f t="shared" si="19"/>
        <v>0</v>
      </c>
      <c r="I272" s="230">
        <f t="shared" si="15"/>
        <v>4399.5</v>
      </c>
    </row>
    <row r="273" spans="1:9" ht="23.25">
      <c r="A273" s="17" t="s">
        <v>81</v>
      </c>
      <c r="B273" s="23" t="s">
        <v>143</v>
      </c>
      <c r="C273" s="75" t="s">
        <v>144</v>
      </c>
      <c r="D273" s="191">
        <v>290000</v>
      </c>
      <c r="E273" s="191">
        <v>117359</v>
      </c>
      <c r="F273" s="214">
        <f t="shared" si="17"/>
        <v>0</v>
      </c>
      <c r="G273" s="10">
        <f t="shared" si="18"/>
        <v>0</v>
      </c>
      <c r="H273" s="133">
        <f t="shared" si="19"/>
        <v>0</v>
      </c>
      <c r="I273" s="230">
        <f t="shared" si="15"/>
        <v>176038.5</v>
      </c>
    </row>
    <row r="274" spans="1:9" ht="23.25">
      <c r="A274" s="17" t="s">
        <v>81</v>
      </c>
      <c r="B274" s="23" t="s">
        <v>145</v>
      </c>
      <c r="C274" s="24" t="s">
        <v>146</v>
      </c>
      <c r="D274" s="186">
        <v>90000</v>
      </c>
      <c r="E274" s="327">
        <v>40545</v>
      </c>
      <c r="F274" s="214">
        <f t="shared" si="17"/>
        <v>0</v>
      </c>
      <c r="G274" s="10">
        <f t="shared" si="18"/>
        <v>0</v>
      </c>
      <c r="H274" s="133">
        <f t="shared" si="19"/>
        <v>0</v>
      </c>
      <c r="I274" s="230">
        <f t="shared" si="15"/>
        <v>60817.5</v>
      </c>
    </row>
    <row r="275" spans="1:9" ht="23.25">
      <c r="A275" s="17" t="s">
        <v>81</v>
      </c>
      <c r="B275" s="23" t="s">
        <v>115</v>
      </c>
      <c r="C275" s="24" t="s">
        <v>147</v>
      </c>
      <c r="D275" s="186">
        <v>19000</v>
      </c>
      <c r="E275" s="191">
        <v>1094</v>
      </c>
      <c r="F275" s="214">
        <f t="shared" si="17"/>
        <v>0</v>
      </c>
      <c r="G275" s="10">
        <f t="shared" si="18"/>
        <v>0</v>
      </c>
      <c r="H275" s="133">
        <f t="shared" si="19"/>
        <v>0</v>
      </c>
      <c r="I275" s="230">
        <f t="shared" si="15"/>
        <v>1641</v>
      </c>
    </row>
    <row r="276" spans="1:9" ht="23.25">
      <c r="A276" s="17" t="s">
        <v>81</v>
      </c>
      <c r="B276" s="23" t="s">
        <v>148</v>
      </c>
      <c r="C276" s="24" t="s">
        <v>149</v>
      </c>
      <c r="D276" s="186">
        <v>50000</v>
      </c>
      <c r="E276" s="191">
        <v>30000</v>
      </c>
      <c r="F276" s="214">
        <f t="shared" si="17"/>
        <v>0</v>
      </c>
      <c r="G276" s="10">
        <f t="shared" si="18"/>
        <v>0</v>
      </c>
      <c r="H276" s="133">
        <v>0</v>
      </c>
      <c r="I276" s="230">
        <f t="shared" si="15"/>
        <v>45000</v>
      </c>
    </row>
    <row r="277" spans="1:9" ht="23.25">
      <c r="A277" s="17" t="s">
        <v>81</v>
      </c>
      <c r="B277" s="23">
        <v>1070</v>
      </c>
      <c r="C277" s="24" t="s">
        <v>150</v>
      </c>
      <c r="D277" s="191">
        <v>8000</v>
      </c>
      <c r="E277" s="191">
        <v>5333</v>
      </c>
      <c r="F277" s="214">
        <f t="shared" si="17"/>
        <v>0</v>
      </c>
      <c r="G277" s="10">
        <f t="shared" si="18"/>
        <v>0</v>
      </c>
      <c r="H277" s="133">
        <f t="shared" si="19"/>
        <v>0</v>
      </c>
      <c r="I277" s="230">
        <f t="shared" si="15"/>
        <v>7999.5</v>
      </c>
    </row>
    <row r="278" spans="1:9" ht="23.25">
      <c r="A278" s="17" t="s">
        <v>81</v>
      </c>
      <c r="B278" s="23" t="s">
        <v>151</v>
      </c>
      <c r="C278" s="24" t="s">
        <v>152</v>
      </c>
      <c r="D278" s="317">
        <v>120000</v>
      </c>
      <c r="E278" s="318">
        <v>84000</v>
      </c>
      <c r="F278" s="214">
        <f t="shared" si="17"/>
        <v>0</v>
      </c>
      <c r="G278" s="314">
        <f t="shared" si="18"/>
        <v>0</v>
      </c>
      <c r="H278" s="315">
        <f t="shared" si="19"/>
        <v>0</v>
      </c>
      <c r="I278" s="316">
        <f t="shared" si="15"/>
        <v>126000</v>
      </c>
    </row>
    <row r="279" spans="1:9" ht="23.25">
      <c r="A279" s="17" t="s">
        <v>81</v>
      </c>
      <c r="B279" s="23" t="s">
        <v>145</v>
      </c>
      <c r="C279" s="24" t="s">
        <v>153</v>
      </c>
      <c r="D279" s="191">
        <v>120000</v>
      </c>
      <c r="E279" s="191">
        <v>80000</v>
      </c>
      <c r="F279" s="214">
        <f t="shared" si="17"/>
        <v>0</v>
      </c>
      <c r="G279" s="10">
        <f t="shared" si="18"/>
        <v>0</v>
      </c>
      <c r="H279" s="133">
        <f t="shared" si="19"/>
        <v>0</v>
      </c>
      <c r="I279" s="230">
        <f t="shared" si="15"/>
        <v>120000</v>
      </c>
    </row>
    <row r="280" spans="1:9" ht="23.25">
      <c r="A280" s="17" t="s">
        <v>81</v>
      </c>
      <c r="B280" s="23" t="s">
        <v>148</v>
      </c>
      <c r="C280" s="24" t="s">
        <v>154</v>
      </c>
      <c r="D280" s="186">
        <v>22000</v>
      </c>
      <c r="E280" s="191">
        <v>15500</v>
      </c>
      <c r="F280" s="214">
        <f t="shared" si="17"/>
        <v>0</v>
      </c>
      <c r="G280" s="10">
        <f t="shared" si="18"/>
        <v>0</v>
      </c>
      <c r="H280" s="133">
        <v>0</v>
      </c>
      <c r="I280" s="230">
        <f t="shared" si="15"/>
        <v>23250</v>
      </c>
    </row>
    <row r="281" spans="1:9" ht="22.5">
      <c r="A281" s="19" t="s">
        <v>81</v>
      </c>
      <c r="B281" s="20"/>
      <c r="C281" s="21" t="s">
        <v>166</v>
      </c>
      <c r="D281" s="187">
        <f>D282+D283+D284+D285</f>
        <v>60000</v>
      </c>
      <c r="E281" s="306">
        <f>E282+E283+E284+E285</f>
        <v>30000</v>
      </c>
      <c r="F281" s="214">
        <f t="shared" si="17"/>
        <v>0</v>
      </c>
      <c r="G281" s="157">
        <f t="shared" si="18"/>
        <v>0</v>
      </c>
      <c r="H281" s="134">
        <f t="shared" si="19"/>
        <v>0</v>
      </c>
      <c r="I281" s="230">
        <f t="shared" si="15"/>
        <v>45000</v>
      </c>
    </row>
    <row r="282" spans="1:9" ht="23.25">
      <c r="A282" s="17" t="s">
        <v>81</v>
      </c>
      <c r="B282" s="23" t="s">
        <v>167</v>
      </c>
      <c r="C282" s="24" t="s">
        <v>168</v>
      </c>
      <c r="D282" s="191">
        <v>50000</v>
      </c>
      <c r="E282" s="191">
        <v>30000</v>
      </c>
      <c r="F282" s="214">
        <f t="shared" si="17"/>
        <v>0</v>
      </c>
      <c r="G282" s="10">
        <f t="shared" si="18"/>
        <v>0</v>
      </c>
      <c r="H282" s="133">
        <v>0</v>
      </c>
      <c r="I282" s="230"/>
    </row>
    <row r="283" spans="1:9" ht="23.25">
      <c r="A283" s="17" t="s">
        <v>81</v>
      </c>
      <c r="B283" s="23" t="s">
        <v>136</v>
      </c>
      <c r="C283" s="24" t="s">
        <v>169</v>
      </c>
      <c r="D283" s="186">
        <v>0</v>
      </c>
      <c r="E283" s="327">
        <v>0</v>
      </c>
      <c r="F283" s="214">
        <f t="shared" si="17"/>
        <v>0</v>
      </c>
      <c r="G283" s="10">
        <v>0</v>
      </c>
      <c r="H283" s="133">
        <v>0</v>
      </c>
      <c r="I283" s="230">
        <f t="shared" si="15"/>
        <v>0</v>
      </c>
    </row>
    <row r="284" spans="1:9" ht="23.25">
      <c r="A284" s="17" t="s">
        <v>81</v>
      </c>
      <c r="B284" s="23" t="s">
        <v>170</v>
      </c>
      <c r="C284" s="18" t="s">
        <v>171</v>
      </c>
      <c r="D284" s="186">
        <v>10000</v>
      </c>
      <c r="E284" s="327">
        <v>0</v>
      </c>
      <c r="F284" s="214">
        <f t="shared" si="17"/>
        <v>0</v>
      </c>
      <c r="G284" s="10">
        <f t="shared" si="18"/>
        <v>0</v>
      </c>
      <c r="H284" s="133">
        <v>0</v>
      </c>
      <c r="I284" s="230">
        <f t="shared" si="15"/>
        <v>0</v>
      </c>
    </row>
    <row r="285" spans="1:9" ht="23.25">
      <c r="A285" s="53" t="s">
        <v>81</v>
      </c>
      <c r="B285" s="16" t="s">
        <v>148</v>
      </c>
      <c r="C285" s="76" t="s">
        <v>172</v>
      </c>
      <c r="D285" s="216">
        <v>0</v>
      </c>
      <c r="E285" s="328">
        <v>0</v>
      </c>
      <c r="F285" s="214">
        <f t="shared" si="17"/>
        <v>0</v>
      </c>
      <c r="G285" s="10">
        <v>0</v>
      </c>
      <c r="H285" s="133" t="e">
        <f>PRODUCT(F285/E285,100)</f>
        <v>#DIV/0!</v>
      </c>
      <c r="I285" s="230">
        <f t="shared" si="15"/>
        <v>0</v>
      </c>
    </row>
    <row r="286" spans="1:9" ht="23.25">
      <c r="A286" s="53" t="s">
        <v>81</v>
      </c>
      <c r="B286" s="16" t="s">
        <v>170</v>
      </c>
      <c r="C286" s="76" t="s">
        <v>390</v>
      </c>
      <c r="D286" s="216">
        <v>0</v>
      </c>
      <c r="E286" s="328"/>
      <c r="F286" s="214">
        <f t="shared" si="17"/>
        <v>0</v>
      </c>
      <c r="G286" s="10">
        <v>0</v>
      </c>
      <c r="H286" s="133" t="e">
        <f>PRODUCT(F286/E286,100)</f>
        <v>#DIV/0!</v>
      </c>
      <c r="I286" s="230">
        <f t="shared" si="15"/>
        <v>0</v>
      </c>
    </row>
    <row r="287" spans="1:9" ht="23.25">
      <c r="A287" s="19">
        <v>416100</v>
      </c>
      <c r="B287" s="23"/>
      <c r="C287" s="21" t="s">
        <v>87</v>
      </c>
      <c r="D287" s="187">
        <f>D288+D289+D290+D294+D295+D291+D292+D293+D296</f>
        <v>565000</v>
      </c>
      <c r="E287" s="306">
        <f>E288+E289+E290+E294+E295+E291+E292+E293+E296</f>
        <v>258915</v>
      </c>
      <c r="F287" s="214">
        <f t="shared" si="17"/>
        <v>0</v>
      </c>
      <c r="G287" s="157">
        <f t="shared" si="18"/>
        <v>0</v>
      </c>
      <c r="H287" s="134">
        <f>PRODUCT(F287/E287,100)</f>
        <v>0</v>
      </c>
      <c r="I287" s="230">
        <f t="shared" si="15"/>
        <v>388372.5</v>
      </c>
    </row>
    <row r="288" spans="1:9" ht="23.25">
      <c r="A288" s="17" t="s">
        <v>86</v>
      </c>
      <c r="B288" s="23">
        <v>1070</v>
      </c>
      <c r="C288" s="24" t="s">
        <v>155</v>
      </c>
      <c r="D288" s="191">
        <v>200000</v>
      </c>
      <c r="E288" s="327">
        <v>40791</v>
      </c>
      <c r="F288" s="214">
        <f t="shared" si="17"/>
        <v>0</v>
      </c>
      <c r="G288" s="10">
        <f t="shared" si="18"/>
        <v>0</v>
      </c>
      <c r="H288" s="133">
        <f aca="true" t="shared" si="20" ref="H288:H295">PRODUCT(F288/E288,100)</f>
        <v>0</v>
      </c>
      <c r="I288" s="230">
        <f t="shared" si="15"/>
        <v>61186.5</v>
      </c>
    </row>
    <row r="289" spans="1:9" ht="23.25">
      <c r="A289" s="17" t="s">
        <v>86</v>
      </c>
      <c r="B289" s="23" t="s">
        <v>156</v>
      </c>
      <c r="C289" s="24" t="s">
        <v>157</v>
      </c>
      <c r="D289" s="191">
        <v>260000</v>
      </c>
      <c r="E289" s="327">
        <v>188820</v>
      </c>
      <c r="F289" s="214">
        <f t="shared" si="17"/>
        <v>0</v>
      </c>
      <c r="G289" s="10">
        <f t="shared" si="18"/>
        <v>0</v>
      </c>
      <c r="H289" s="133">
        <f t="shared" si="20"/>
        <v>0</v>
      </c>
      <c r="I289" s="230"/>
    </row>
    <row r="290" spans="1:9" ht="23.25">
      <c r="A290" s="17" t="s">
        <v>86</v>
      </c>
      <c r="B290" s="23" t="s">
        <v>156</v>
      </c>
      <c r="C290" s="24" t="s">
        <v>158</v>
      </c>
      <c r="D290" s="191">
        <v>10000</v>
      </c>
      <c r="E290" s="327">
        <v>5892</v>
      </c>
      <c r="F290" s="214">
        <f t="shared" si="17"/>
        <v>0</v>
      </c>
      <c r="G290" s="10">
        <f t="shared" si="18"/>
        <v>0</v>
      </c>
      <c r="H290" s="133">
        <v>0</v>
      </c>
      <c r="I290" s="230">
        <f t="shared" si="15"/>
        <v>8838</v>
      </c>
    </row>
    <row r="291" spans="1:9" ht="23.25">
      <c r="A291" s="17" t="s">
        <v>86</v>
      </c>
      <c r="B291" s="23" t="s">
        <v>159</v>
      </c>
      <c r="C291" s="24" t="s">
        <v>160</v>
      </c>
      <c r="D291" s="186">
        <v>0</v>
      </c>
      <c r="E291" s="327">
        <v>0</v>
      </c>
      <c r="F291" s="214">
        <f t="shared" si="17"/>
        <v>0</v>
      </c>
      <c r="G291" s="10">
        <v>0</v>
      </c>
      <c r="H291" s="133">
        <v>0</v>
      </c>
      <c r="I291" s="230">
        <f t="shared" si="15"/>
        <v>0</v>
      </c>
    </row>
    <row r="292" spans="1:9" ht="23.25">
      <c r="A292" s="17" t="s">
        <v>86</v>
      </c>
      <c r="B292" s="23" t="s">
        <v>159</v>
      </c>
      <c r="C292" s="24" t="s">
        <v>161</v>
      </c>
      <c r="D292" s="186">
        <v>13000</v>
      </c>
      <c r="E292" s="327">
        <v>8250</v>
      </c>
      <c r="F292" s="214">
        <f t="shared" si="17"/>
        <v>0</v>
      </c>
      <c r="G292" s="10">
        <f t="shared" si="18"/>
        <v>0</v>
      </c>
      <c r="H292" s="133">
        <f t="shared" si="20"/>
        <v>0</v>
      </c>
      <c r="I292" s="230">
        <f t="shared" si="15"/>
        <v>12375</v>
      </c>
    </row>
    <row r="293" spans="1:9" ht="23.25">
      <c r="A293" s="17" t="s">
        <v>86</v>
      </c>
      <c r="B293" s="23" t="s">
        <v>159</v>
      </c>
      <c r="C293" s="24" t="s">
        <v>162</v>
      </c>
      <c r="D293" s="186">
        <v>12000</v>
      </c>
      <c r="E293" s="327">
        <v>3622</v>
      </c>
      <c r="F293" s="214">
        <f t="shared" si="17"/>
        <v>0</v>
      </c>
      <c r="G293" s="10">
        <f t="shared" si="18"/>
        <v>0</v>
      </c>
      <c r="H293" s="133">
        <v>0</v>
      </c>
      <c r="I293" s="230">
        <f t="shared" si="15"/>
        <v>5433</v>
      </c>
    </row>
    <row r="294" spans="1:9" ht="23.25">
      <c r="A294" s="17" t="s">
        <v>86</v>
      </c>
      <c r="B294" s="23" t="s">
        <v>163</v>
      </c>
      <c r="C294" s="24" t="s">
        <v>164</v>
      </c>
      <c r="D294" s="186">
        <v>50000</v>
      </c>
      <c r="E294" s="327">
        <v>0</v>
      </c>
      <c r="F294" s="214">
        <f t="shared" si="17"/>
        <v>0</v>
      </c>
      <c r="G294" s="10">
        <f t="shared" si="18"/>
        <v>0</v>
      </c>
      <c r="H294" s="133">
        <v>0</v>
      </c>
      <c r="I294" s="230">
        <f t="shared" si="15"/>
        <v>0</v>
      </c>
    </row>
    <row r="295" spans="1:9" ht="23.25">
      <c r="A295" s="17" t="s">
        <v>86</v>
      </c>
      <c r="B295" s="23" t="s">
        <v>148</v>
      </c>
      <c r="C295" s="24" t="s">
        <v>165</v>
      </c>
      <c r="D295" s="186">
        <v>15000</v>
      </c>
      <c r="E295" s="312">
        <v>11540</v>
      </c>
      <c r="F295" s="214">
        <f t="shared" si="17"/>
        <v>0</v>
      </c>
      <c r="G295" s="314">
        <f t="shared" si="18"/>
        <v>0</v>
      </c>
      <c r="H295" s="315">
        <f t="shared" si="20"/>
        <v>0</v>
      </c>
      <c r="I295" s="316">
        <f t="shared" si="15"/>
        <v>17310</v>
      </c>
    </row>
    <row r="296" spans="1:9" ht="24" thickBot="1">
      <c r="A296" s="17" t="s">
        <v>86</v>
      </c>
      <c r="B296" s="23" t="s">
        <v>163</v>
      </c>
      <c r="C296" s="24" t="s">
        <v>302</v>
      </c>
      <c r="D296" s="186">
        <v>5000</v>
      </c>
      <c r="E296" s="327">
        <v>0</v>
      </c>
      <c r="F296" s="332">
        <f t="shared" si="17"/>
        <v>0</v>
      </c>
      <c r="G296" s="10">
        <f t="shared" si="18"/>
        <v>0</v>
      </c>
      <c r="H296" s="133">
        <v>0</v>
      </c>
      <c r="I296" s="230">
        <f t="shared" si="15"/>
        <v>0</v>
      </c>
    </row>
    <row r="297" spans="1:9" ht="24" thickBot="1">
      <c r="A297" s="65"/>
      <c r="B297" s="77"/>
      <c r="C297" s="67" t="s">
        <v>183</v>
      </c>
      <c r="D297" s="212"/>
      <c r="E297" s="307"/>
      <c r="F297" s="212">
        <f t="shared" si="17"/>
        <v>0</v>
      </c>
      <c r="G297" s="330"/>
      <c r="H297" s="6"/>
      <c r="I297" s="230">
        <f aca="true" t="shared" si="21" ref="I297:I360">PRODUCT(E297/2,3)</f>
        <v>0</v>
      </c>
    </row>
    <row r="298" spans="1:9" ht="21.75" customHeight="1" thickBot="1">
      <c r="A298" s="65"/>
      <c r="B298" s="77"/>
      <c r="C298" s="67" t="s">
        <v>309</v>
      </c>
      <c r="D298" s="212">
        <f>D262+D265+D287+D281</f>
        <v>1604200</v>
      </c>
      <c r="E298" s="307">
        <f>E262+E265+E287+E281</f>
        <v>819023</v>
      </c>
      <c r="F298" s="333">
        <f t="shared" si="17"/>
        <v>0</v>
      </c>
      <c r="G298" s="331">
        <f>F298/D298*100</f>
        <v>0</v>
      </c>
      <c r="H298" s="135">
        <f>F298-D298</f>
        <v>-1604200</v>
      </c>
      <c r="I298" s="230">
        <f t="shared" si="21"/>
        <v>1228534.5</v>
      </c>
    </row>
    <row r="299" spans="1:9" ht="22.5" customHeight="1" hidden="1">
      <c r="A299" s="68"/>
      <c r="B299" s="69"/>
      <c r="C299" s="69"/>
      <c r="D299" s="213"/>
      <c r="E299" s="213"/>
      <c r="F299" s="213"/>
      <c r="G299" s="13"/>
      <c r="H299" s="102" t="e">
        <f>PRODUCT(F299/D299,100)</f>
        <v>#DIV/0!</v>
      </c>
      <c r="I299" s="230">
        <f t="shared" si="21"/>
        <v>0</v>
      </c>
    </row>
    <row r="300" spans="1:9" ht="21.75" customHeight="1" thickBot="1">
      <c r="A300" s="68"/>
      <c r="B300" s="69"/>
      <c r="C300" s="69"/>
      <c r="D300" s="213"/>
      <c r="E300" s="213"/>
      <c r="F300" s="213"/>
      <c r="G300" s="13"/>
      <c r="H300" s="13"/>
      <c r="I300" s="237"/>
    </row>
    <row r="301" spans="1:9" ht="24" thickBot="1">
      <c r="A301" s="70" t="s">
        <v>173</v>
      </c>
      <c r="B301" s="70"/>
      <c r="C301" s="71"/>
      <c r="D301" s="212"/>
      <c r="E301" s="212"/>
      <c r="F301" s="212"/>
      <c r="G301" s="12"/>
      <c r="H301" s="12"/>
      <c r="I301" s="237"/>
    </row>
    <row r="302" spans="1:9" ht="24" thickBot="1">
      <c r="A302" s="67" t="s">
        <v>174</v>
      </c>
      <c r="B302" s="67"/>
      <c r="C302" s="71"/>
      <c r="D302" s="217"/>
      <c r="E302" s="217"/>
      <c r="F302" s="217"/>
      <c r="G302" s="15"/>
      <c r="H302" s="15"/>
      <c r="I302" s="237"/>
    </row>
    <row r="303" spans="1:9" ht="23.25">
      <c r="A303" s="72">
        <v>411000</v>
      </c>
      <c r="B303" s="43"/>
      <c r="C303" s="73" t="s">
        <v>44</v>
      </c>
      <c r="D303" s="214">
        <f>D306+D307+D308</f>
        <v>1889500</v>
      </c>
      <c r="E303" s="214">
        <f>E306+E307+E308</f>
        <v>1071271</v>
      </c>
      <c r="F303" s="214">
        <f>F306+F307+F308</f>
        <v>1889500</v>
      </c>
      <c r="G303" s="157">
        <f aca="true" t="shared" si="22" ref="G303:G316">F303/D303*100</f>
        <v>100</v>
      </c>
      <c r="H303" s="134">
        <f>PRODUCT(F303/E303,100)</f>
        <v>176.37927284505975</v>
      </c>
      <c r="I303" s="230">
        <f t="shared" si="21"/>
        <v>1606906.5</v>
      </c>
    </row>
    <row r="304" spans="1:9" ht="23.25">
      <c r="A304" s="17" t="s">
        <v>45</v>
      </c>
      <c r="B304" s="23" t="s">
        <v>115</v>
      </c>
      <c r="C304" s="24" t="s">
        <v>175</v>
      </c>
      <c r="D304" s="186">
        <v>851500</v>
      </c>
      <c r="E304" s="191">
        <v>553953</v>
      </c>
      <c r="F304" s="186">
        <v>851500</v>
      </c>
      <c r="G304" s="10">
        <f t="shared" si="22"/>
        <v>100</v>
      </c>
      <c r="H304" s="133">
        <f aca="true" t="shared" si="23" ref="H304:H327">F304-D304</f>
        <v>0</v>
      </c>
      <c r="I304" s="230">
        <f t="shared" si="21"/>
        <v>830929.5</v>
      </c>
    </row>
    <row r="305" spans="1:9" ht="23.25">
      <c r="A305" s="17" t="s">
        <v>45</v>
      </c>
      <c r="B305" s="23" t="s">
        <v>115</v>
      </c>
      <c r="C305" s="24" t="s">
        <v>47</v>
      </c>
      <c r="D305" s="186">
        <v>561000</v>
      </c>
      <c r="E305" s="191">
        <v>345466</v>
      </c>
      <c r="F305" s="186">
        <v>561000</v>
      </c>
      <c r="G305" s="10">
        <f t="shared" si="22"/>
        <v>100</v>
      </c>
      <c r="H305" s="133">
        <f t="shared" si="23"/>
        <v>0</v>
      </c>
      <c r="I305" s="230">
        <f t="shared" si="21"/>
        <v>518199</v>
      </c>
    </row>
    <row r="306" spans="1:9" ht="23.25">
      <c r="A306" s="19">
        <v>411100</v>
      </c>
      <c r="B306" s="23"/>
      <c r="C306" s="21" t="s">
        <v>48</v>
      </c>
      <c r="D306" s="187">
        <f>D304+D305</f>
        <v>1412500</v>
      </c>
      <c r="E306" s="187">
        <f>E304+E305</f>
        <v>899419</v>
      </c>
      <c r="F306" s="187">
        <f>F304+F305</f>
        <v>1412500</v>
      </c>
      <c r="G306" s="157">
        <f t="shared" si="22"/>
        <v>100</v>
      </c>
      <c r="H306" s="134">
        <f t="shared" si="23"/>
        <v>0</v>
      </c>
      <c r="I306" s="230">
        <f t="shared" si="21"/>
        <v>1349128.5</v>
      </c>
    </row>
    <row r="307" spans="1:9" ht="23.25">
      <c r="A307" s="160">
        <v>411200</v>
      </c>
      <c r="B307" s="161" t="s">
        <v>115</v>
      </c>
      <c r="C307" s="132" t="s">
        <v>176</v>
      </c>
      <c r="D307" s="191">
        <v>295000</v>
      </c>
      <c r="E307" s="191">
        <v>113617</v>
      </c>
      <c r="F307" s="191">
        <v>295000</v>
      </c>
      <c r="G307" s="10">
        <f t="shared" si="22"/>
        <v>100</v>
      </c>
      <c r="H307" s="133">
        <f t="shared" si="23"/>
        <v>0</v>
      </c>
      <c r="I307" s="230">
        <f>PRODUCT(E307/2,3)</f>
        <v>170425.5</v>
      </c>
    </row>
    <row r="308" spans="1:9" ht="23.25">
      <c r="A308" s="160" t="s">
        <v>50</v>
      </c>
      <c r="B308" s="161" t="s">
        <v>115</v>
      </c>
      <c r="C308" s="132" t="s">
        <v>51</v>
      </c>
      <c r="D308" s="191">
        <v>182000</v>
      </c>
      <c r="E308" s="191">
        <v>58235</v>
      </c>
      <c r="F308" s="191">
        <v>182000</v>
      </c>
      <c r="G308" s="10">
        <f t="shared" si="22"/>
        <v>100</v>
      </c>
      <c r="H308" s="133">
        <f t="shared" si="23"/>
        <v>0</v>
      </c>
      <c r="I308" s="230">
        <f t="shared" si="21"/>
        <v>87352.5</v>
      </c>
    </row>
    <row r="309" spans="1:9" ht="23.25">
      <c r="A309" s="19">
        <v>411200</v>
      </c>
      <c r="B309" s="23"/>
      <c r="C309" s="21" t="s">
        <v>339</v>
      </c>
      <c r="D309" s="214">
        <f>SUM(D307:D308)</f>
        <v>477000</v>
      </c>
      <c r="E309" s="214">
        <f>SUM(E307:E308)</f>
        <v>171852</v>
      </c>
      <c r="F309" s="214">
        <f>SUM(F307:F308)</f>
        <v>477000</v>
      </c>
      <c r="G309" s="157">
        <f t="shared" si="22"/>
        <v>100</v>
      </c>
      <c r="H309" s="134">
        <f t="shared" si="23"/>
        <v>0</v>
      </c>
      <c r="I309" s="230">
        <f t="shared" si="21"/>
        <v>257778</v>
      </c>
    </row>
    <row r="310" spans="1:9" ht="23.25">
      <c r="A310" s="19" t="s">
        <v>52</v>
      </c>
      <c r="B310" s="23"/>
      <c r="C310" s="21" t="s">
        <v>53</v>
      </c>
      <c r="D310" s="187">
        <f>D311+D312+D313+D314+D315</f>
        <v>62500</v>
      </c>
      <c r="E310" s="187">
        <f>E311+E312+E313+E314+E315</f>
        <v>43318</v>
      </c>
      <c r="F310" s="187">
        <f>F311+F312+F313+F314+F315</f>
        <v>72000</v>
      </c>
      <c r="G310" s="157">
        <f t="shared" si="22"/>
        <v>115.19999999999999</v>
      </c>
      <c r="H310" s="134">
        <f t="shared" si="23"/>
        <v>9500</v>
      </c>
      <c r="I310" s="230">
        <f t="shared" si="21"/>
        <v>64977</v>
      </c>
    </row>
    <row r="311" spans="1:9" ht="23.25">
      <c r="A311" s="17">
        <v>412600</v>
      </c>
      <c r="B311" s="23" t="s">
        <v>115</v>
      </c>
      <c r="C311" s="24" t="s">
        <v>63</v>
      </c>
      <c r="D311" s="186">
        <v>13500</v>
      </c>
      <c r="E311" s="186">
        <v>9501</v>
      </c>
      <c r="F311" s="186">
        <v>13500</v>
      </c>
      <c r="G311" s="10">
        <f t="shared" si="22"/>
        <v>100</v>
      </c>
      <c r="H311" s="133">
        <f t="shared" si="23"/>
        <v>0</v>
      </c>
      <c r="I311" s="316">
        <f t="shared" si="21"/>
        <v>14251.5</v>
      </c>
    </row>
    <row r="312" spans="1:9" ht="23.25">
      <c r="A312" s="17" t="s">
        <v>65</v>
      </c>
      <c r="B312" s="23" t="s">
        <v>115</v>
      </c>
      <c r="C312" s="24" t="s">
        <v>177</v>
      </c>
      <c r="D312" s="186">
        <v>9000</v>
      </c>
      <c r="E312" s="191">
        <v>4928</v>
      </c>
      <c r="F312" s="186">
        <v>9000</v>
      </c>
      <c r="G312" s="10">
        <f t="shared" si="22"/>
        <v>100</v>
      </c>
      <c r="H312" s="133">
        <f t="shared" si="23"/>
        <v>0</v>
      </c>
      <c r="I312" s="230">
        <f t="shared" si="21"/>
        <v>7392</v>
      </c>
    </row>
    <row r="313" spans="1:9" ht="23.25">
      <c r="A313" s="17">
        <v>412700</v>
      </c>
      <c r="B313" s="23" t="s">
        <v>115</v>
      </c>
      <c r="C313" s="24" t="s">
        <v>406</v>
      </c>
      <c r="D313" s="186">
        <v>0</v>
      </c>
      <c r="E313" s="191">
        <v>1580</v>
      </c>
      <c r="F313" s="186">
        <v>2500</v>
      </c>
      <c r="G313" s="10">
        <v>0</v>
      </c>
      <c r="H313" s="133">
        <f t="shared" si="23"/>
        <v>2500</v>
      </c>
      <c r="I313" s="230">
        <f t="shared" si="21"/>
        <v>2370</v>
      </c>
    </row>
    <row r="314" spans="1:9" ht="23.25">
      <c r="A314" s="17">
        <v>412700</v>
      </c>
      <c r="B314" s="23" t="s">
        <v>148</v>
      </c>
      <c r="C314" s="24" t="s">
        <v>178</v>
      </c>
      <c r="D314" s="186">
        <v>10000</v>
      </c>
      <c r="E314" s="191">
        <v>3420</v>
      </c>
      <c r="F314" s="186">
        <v>7000</v>
      </c>
      <c r="G314" s="10">
        <f t="shared" si="22"/>
        <v>70</v>
      </c>
      <c r="H314" s="133">
        <f t="shared" si="23"/>
        <v>-3000</v>
      </c>
      <c r="I314" s="230">
        <f t="shared" si="21"/>
        <v>5130</v>
      </c>
    </row>
    <row r="315" spans="1:13" ht="23.25">
      <c r="A315" s="17" t="s">
        <v>68</v>
      </c>
      <c r="B315" s="23" t="s">
        <v>115</v>
      </c>
      <c r="C315" s="24" t="s">
        <v>69</v>
      </c>
      <c r="D315" s="186">
        <v>30000</v>
      </c>
      <c r="E315" s="191">
        <v>23889</v>
      </c>
      <c r="F315" s="186">
        <v>40000</v>
      </c>
      <c r="G315" s="10">
        <f t="shared" si="22"/>
        <v>133.33333333333331</v>
      </c>
      <c r="H315" s="133">
        <f t="shared" si="23"/>
        <v>10000</v>
      </c>
      <c r="I315" s="230">
        <f t="shared" si="21"/>
        <v>35833.5</v>
      </c>
      <c r="J315" s="237" t="s">
        <v>407</v>
      </c>
      <c r="K315">
        <v>1060</v>
      </c>
      <c r="L315">
        <v>9</v>
      </c>
      <c r="M315">
        <f>PRODUCT(K315,L315)</f>
        <v>9540</v>
      </c>
    </row>
    <row r="316" spans="1:9" ht="23.25">
      <c r="A316" s="19">
        <v>415000</v>
      </c>
      <c r="B316" s="23"/>
      <c r="C316" s="21" t="s">
        <v>80</v>
      </c>
      <c r="D316" s="187">
        <f>D317</f>
        <v>10000</v>
      </c>
      <c r="E316" s="187">
        <f>E317</f>
        <v>6800</v>
      </c>
      <c r="F316" s="187">
        <f>F317</f>
        <v>10000</v>
      </c>
      <c r="G316" s="157">
        <f t="shared" si="22"/>
        <v>100</v>
      </c>
      <c r="H316" s="133">
        <f t="shared" si="23"/>
        <v>0</v>
      </c>
      <c r="I316" s="230">
        <f t="shared" si="21"/>
        <v>10200</v>
      </c>
    </row>
    <row r="317" spans="1:9" ht="23.25">
      <c r="A317" s="17">
        <v>415200</v>
      </c>
      <c r="B317" s="23" t="s">
        <v>115</v>
      </c>
      <c r="C317" s="75" t="s">
        <v>180</v>
      </c>
      <c r="D317" s="186">
        <v>10000</v>
      </c>
      <c r="E317" s="191">
        <v>6800</v>
      </c>
      <c r="F317" s="186">
        <v>10000</v>
      </c>
      <c r="G317" s="10">
        <f>F317/D317*100</f>
        <v>100</v>
      </c>
      <c r="H317" s="133">
        <f t="shared" si="23"/>
        <v>0</v>
      </c>
      <c r="I317" s="230">
        <f t="shared" si="21"/>
        <v>10200</v>
      </c>
    </row>
    <row r="318" spans="1:9" ht="22.5">
      <c r="A318" s="19" t="s">
        <v>77</v>
      </c>
      <c r="B318" s="20"/>
      <c r="C318" s="44" t="s">
        <v>76</v>
      </c>
      <c r="D318" s="187">
        <f>D319</f>
        <v>400000</v>
      </c>
      <c r="E318" s="187">
        <f>E319</f>
        <v>159707</v>
      </c>
      <c r="F318" s="187">
        <f>F319</f>
        <v>350000</v>
      </c>
      <c r="G318" s="157">
        <f>F318/D318*100</f>
        <v>87.5</v>
      </c>
      <c r="H318" s="134">
        <f t="shared" si="23"/>
        <v>-50000</v>
      </c>
      <c r="I318" s="230">
        <f t="shared" si="21"/>
        <v>239560.5</v>
      </c>
    </row>
    <row r="319" spans="1:9" ht="23.25">
      <c r="A319" s="17" t="s">
        <v>77</v>
      </c>
      <c r="B319" s="23" t="s">
        <v>181</v>
      </c>
      <c r="C319" s="24" t="s">
        <v>182</v>
      </c>
      <c r="D319" s="191">
        <v>400000</v>
      </c>
      <c r="E319" s="191">
        <v>159707</v>
      </c>
      <c r="F319" s="191">
        <v>350000</v>
      </c>
      <c r="G319" s="10">
        <f>F319/D319*100</f>
        <v>87.5</v>
      </c>
      <c r="H319" s="133">
        <f t="shared" si="23"/>
        <v>-50000</v>
      </c>
      <c r="I319" s="230">
        <f t="shared" si="21"/>
        <v>239560.5</v>
      </c>
    </row>
    <row r="320" spans="1:9" ht="22.5">
      <c r="A320" s="235" t="s">
        <v>99</v>
      </c>
      <c r="B320" s="236"/>
      <c r="C320" s="156" t="s">
        <v>100</v>
      </c>
      <c r="D320" s="188">
        <v>0</v>
      </c>
      <c r="E320" s="187">
        <f>SUM(E321)</f>
        <v>13620</v>
      </c>
      <c r="F320" s="188">
        <f>SUM(F321)</f>
        <v>14000</v>
      </c>
      <c r="G320" s="157">
        <v>0</v>
      </c>
      <c r="H320" s="134">
        <f t="shared" si="23"/>
        <v>14000</v>
      </c>
      <c r="I320" s="230">
        <f t="shared" si="21"/>
        <v>20430</v>
      </c>
    </row>
    <row r="321" spans="1:10" ht="23.25">
      <c r="A321" s="17" t="s">
        <v>99</v>
      </c>
      <c r="B321" s="23" t="s">
        <v>115</v>
      </c>
      <c r="C321" s="24" t="s">
        <v>395</v>
      </c>
      <c r="D321" s="191">
        <v>0</v>
      </c>
      <c r="E321" s="191">
        <v>13620</v>
      </c>
      <c r="F321" s="191">
        <v>14000</v>
      </c>
      <c r="G321" s="10">
        <v>0</v>
      </c>
      <c r="H321" s="133">
        <f t="shared" si="23"/>
        <v>14000</v>
      </c>
      <c r="I321" s="230">
        <f t="shared" si="21"/>
        <v>20430</v>
      </c>
      <c r="J321"/>
    </row>
    <row r="322" spans="1:10" ht="23.25">
      <c r="A322" s="19" t="s">
        <v>101</v>
      </c>
      <c r="B322" s="23"/>
      <c r="C322" s="21" t="s">
        <v>205</v>
      </c>
      <c r="D322" s="187">
        <f>SUM(D323)</f>
        <v>60000</v>
      </c>
      <c r="E322" s="187">
        <f>SUM(E323)</f>
        <v>41772</v>
      </c>
      <c r="F322" s="187">
        <f>SUM(F323)</f>
        <v>70000</v>
      </c>
      <c r="G322" s="157">
        <f>F322/D322*100</f>
        <v>116.66666666666667</v>
      </c>
      <c r="H322" s="134">
        <f t="shared" si="23"/>
        <v>10000</v>
      </c>
      <c r="I322" s="230">
        <f t="shared" si="21"/>
        <v>62658</v>
      </c>
      <c r="J322"/>
    </row>
    <row r="323" spans="1:10" ht="23.25">
      <c r="A323" s="17" t="s">
        <v>101</v>
      </c>
      <c r="B323" s="23" t="s">
        <v>318</v>
      </c>
      <c r="C323" s="24" t="s">
        <v>382</v>
      </c>
      <c r="D323" s="191">
        <v>60000</v>
      </c>
      <c r="E323" s="191">
        <v>41772</v>
      </c>
      <c r="F323" s="191">
        <v>70000</v>
      </c>
      <c r="G323" s="10">
        <f>F323/D323*100</f>
        <v>116.66666666666667</v>
      </c>
      <c r="H323" s="133">
        <f t="shared" si="23"/>
        <v>10000</v>
      </c>
      <c r="I323" s="230">
        <f t="shared" si="21"/>
        <v>62658</v>
      </c>
      <c r="J323"/>
    </row>
    <row r="324" spans="1:10" ht="23.25">
      <c r="A324" s="19">
        <v>611400</v>
      </c>
      <c r="B324" s="23"/>
      <c r="C324" s="21" t="s">
        <v>107</v>
      </c>
      <c r="D324" s="187">
        <f>D325</f>
        <v>200000</v>
      </c>
      <c r="E324" s="187">
        <f>E325</f>
        <v>23800</v>
      </c>
      <c r="F324" s="187">
        <f>F325</f>
        <v>120000</v>
      </c>
      <c r="G324" s="157">
        <f>F324/D324*100</f>
        <v>60</v>
      </c>
      <c r="H324" s="134">
        <f t="shared" si="23"/>
        <v>-80000</v>
      </c>
      <c r="I324" s="230">
        <f t="shared" si="21"/>
        <v>35700</v>
      </c>
      <c r="J324"/>
    </row>
    <row r="325" spans="1:12" ht="24" thickBot="1">
      <c r="A325" s="53">
        <v>611400</v>
      </c>
      <c r="B325" s="16"/>
      <c r="C325" s="78" t="s">
        <v>107</v>
      </c>
      <c r="D325" s="181">
        <v>200000</v>
      </c>
      <c r="E325" s="181">
        <v>23800</v>
      </c>
      <c r="F325" s="181">
        <v>120000</v>
      </c>
      <c r="G325" s="10">
        <f>F325/D325*100</f>
        <v>60</v>
      </c>
      <c r="H325" s="133">
        <f t="shared" si="23"/>
        <v>-80000</v>
      </c>
      <c r="I325" s="230">
        <f t="shared" si="21"/>
        <v>35700</v>
      </c>
      <c r="J325"/>
      <c r="K325" s="329">
        <v>120000</v>
      </c>
      <c r="L325" s="329" t="s">
        <v>409</v>
      </c>
    </row>
    <row r="326" spans="1:10" ht="24" thickBot="1">
      <c r="A326" s="65"/>
      <c r="B326" s="14"/>
      <c r="C326" s="67" t="s">
        <v>183</v>
      </c>
      <c r="D326" s="212"/>
      <c r="E326" s="307"/>
      <c r="F326" s="212"/>
      <c r="G326" s="27"/>
      <c r="H326" s="6"/>
      <c r="I326" s="230">
        <f t="shared" si="21"/>
        <v>0</v>
      </c>
      <c r="J326"/>
    </row>
    <row r="327" spans="1:10" ht="24" thickBot="1">
      <c r="A327" s="65"/>
      <c r="B327" s="14"/>
      <c r="C327" s="67" t="s">
        <v>184</v>
      </c>
      <c r="D327" s="212">
        <f>D303+D310+D316+D318+D2602+D322+D324</f>
        <v>2622000</v>
      </c>
      <c r="E327" s="212">
        <f>E303+E310+E316+E318+E2602+E320+E322+E324</f>
        <v>1360288</v>
      </c>
      <c r="F327" s="212">
        <f>F303+F310+F316+F318+F2602+F320+F322+F324</f>
        <v>2525500</v>
      </c>
      <c r="G327" s="244">
        <f>F327/D327*100</f>
        <v>96.31960335621663</v>
      </c>
      <c r="H327" s="135">
        <f t="shared" si="23"/>
        <v>-96500</v>
      </c>
      <c r="I327" s="230">
        <f t="shared" si="21"/>
        <v>2040432</v>
      </c>
      <c r="J327"/>
    </row>
    <row r="328" spans="1:10" ht="25.5" customHeight="1" thickBot="1">
      <c r="A328" s="68"/>
      <c r="B328" s="69"/>
      <c r="C328" s="69"/>
      <c r="D328" s="213"/>
      <c r="E328" s="213"/>
      <c r="F328" s="213"/>
      <c r="G328" s="13"/>
      <c r="H328" s="13"/>
      <c r="I328" s="230">
        <f t="shared" si="21"/>
        <v>0</v>
      </c>
      <c r="J328"/>
    </row>
    <row r="329" spans="1:10" ht="24" thickBot="1">
      <c r="A329" s="70" t="s">
        <v>185</v>
      </c>
      <c r="B329" s="70"/>
      <c r="C329" s="71"/>
      <c r="D329" s="212"/>
      <c r="E329" s="212"/>
      <c r="F329" s="212"/>
      <c r="G329" s="12"/>
      <c r="H329" s="12"/>
      <c r="I329" s="230">
        <f t="shared" si="21"/>
        <v>0</v>
      </c>
      <c r="J329"/>
    </row>
    <row r="330" spans="1:10" ht="24" thickBot="1">
      <c r="A330" s="67" t="s">
        <v>186</v>
      </c>
      <c r="B330" s="67"/>
      <c r="C330" s="71"/>
      <c r="D330" s="212"/>
      <c r="E330" s="212"/>
      <c r="F330" s="212"/>
      <c r="G330" s="12"/>
      <c r="H330" s="12"/>
      <c r="I330" s="230">
        <f t="shared" si="21"/>
        <v>0</v>
      </c>
      <c r="J330"/>
    </row>
    <row r="331" spans="1:10" ht="22.5">
      <c r="A331" s="72">
        <v>412700</v>
      </c>
      <c r="B331" s="79" t="s">
        <v>115</v>
      </c>
      <c r="C331" s="73" t="s">
        <v>66</v>
      </c>
      <c r="D331" s="214">
        <v>0</v>
      </c>
      <c r="E331" s="214">
        <v>0</v>
      </c>
      <c r="F331" s="214">
        <v>0</v>
      </c>
      <c r="G331" s="157">
        <v>0</v>
      </c>
      <c r="H331" s="264" t="e">
        <f>PRODUCT(F331/E331,100)</f>
        <v>#DIV/0!</v>
      </c>
      <c r="I331" s="230">
        <f t="shared" si="21"/>
        <v>0</v>
      </c>
      <c r="J331"/>
    </row>
    <row r="332" spans="1:10" ht="22.5">
      <c r="A332" s="19" t="s">
        <v>58</v>
      </c>
      <c r="B332" s="20" t="s">
        <v>187</v>
      </c>
      <c r="C332" s="21" t="s">
        <v>188</v>
      </c>
      <c r="D332" s="187">
        <v>0</v>
      </c>
      <c r="E332" s="187">
        <v>0.3</v>
      </c>
      <c r="F332" s="187">
        <v>0.3</v>
      </c>
      <c r="G332" s="157">
        <v>0</v>
      </c>
      <c r="H332" s="134">
        <v>0</v>
      </c>
      <c r="I332" s="230">
        <f t="shared" si="21"/>
        <v>0.44999999999999996</v>
      </c>
      <c r="J332"/>
    </row>
    <row r="333" spans="1:10" ht="22.5">
      <c r="A333" s="19" t="s">
        <v>60</v>
      </c>
      <c r="B333" s="20"/>
      <c r="C333" s="21" t="s">
        <v>61</v>
      </c>
      <c r="D333" s="187">
        <f>SUM(D334:D336)</f>
        <v>230000</v>
      </c>
      <c r="E333" s="187">
        <f>SUM(E334:E336)</f>
        <v>139304</v>
      </c>
      <c r="F333" s="187">
        <f>SUM(F334:F336)</f>
        <v>230000</v>
      </c>
      <c r="G333" s="157">
        <f>F333/D333*100</f>
        <v>100</v>
      </c>
      <c r="H333" s="134">
        <f>PRODUCT(F333/E333,100)</f>
        <v>165.1065296043186</v>
      </c>
      <c r="I333" s="230">
        <f t="shared" si="21"/>
        <v>208956</v>
      </c>
      <c r="J333"/>
    </row>
    <row r="334" spans="1:10" ht="23.25">
      <c r="A334" s="17" t="s">
        <v>60</v>
      </c>
      <c r="B334" s="23" t="s">
        <v>189</v>
      </c>
      <c r="C334" s="18" t="s">
        <v>190</v>
      </c>
      <c r="D334" s="191">
        <v>200000</v>
      </c>
      <c r="E334" s="191">
        <v>117159</v>
      </c>
      <c r="F334" s="191">
        <v>200000</v>
      </c>
      <c r="G334" s="10">
        <f aca="true" t="shared" si="24" ref="G334:G346">F334/D334*100</f>
        <v>100</v>
      </c>
      <c r="H334" s="133">
        <f aca="true" t="shared" si="25" ref="H334:H339">PRODUCT(F334/E334,100)</f>
        <v>170.70818289674716</v>
      </c>
      <c r="I334" s="230">
        <f t="shared" si="21"/>
        <v>175738.5</v>
      </c>
      <c r="J334"/>
    </row>
    <row r="335" spans="1:10" ht="23.25">
      <c r="A335" s="17" t="s">
        <v>60</v>
      </c>
      <c r="B335" s="23" t="s">
        <v>191</v>
      </c>
      <c r="C335" s="18" t="s">
        <v>192</v>
      </c>
      <c r="D335" s="191">
        <v>25000</v>
      </c>
      <c r="E335" s="191">
        <v>20906</v>
      </c>
      <c r="F335" s="191">
        <v>25000</v>
      </c>
      <c r="G335" s="10">
        <f t="shared" si="24"/>
        <v>100</v>
      </c>
      <c r="H335" s="133">
        <f t="shared" si="25"/>
        <v>119.58289486271885</v>
      </c>
      <c r="I335" s="230">
        <f t="shared" si="21"/>
        <v>31359</v>
      </c>
      <c r="J335"/>
    </row>
    <row r="336" spans="1:10" ht="23.25">
      <c r="A336" s="17" t="s">
        <v>60</v>
      </c>
      <c r="B336" s="23" t="s">
        <v>193</v>
      </c>
      <c r="C336" s="18" t="s">
        <v>194</v>
      </c>
      <c r="D336" s="191">
        <v>5000</v>
      </c>
      <c r="E336" s="191">
        <v>1239</v>
      </c>
      <c r="F336" s="191">
        <v>5000</v>
      </c>
      <c r="G336" s="10">
        <f t="shared" si="24"/>
        <v>100</v>
      </c>
      <c r="H336" s="133">
        <v>0</v>
      </c>
      <c r="I336" s="230">
        <f t="shared" si="21"/>
        <v>1858.5</v>
      </c>
      <c r="J336"/>
    </row>
    <row r="337" spans="1:9" ht="23.25">
      <c r="A337" s="19" t="s">
        <v>65</v>
      </c>
      <c r="B337" s="23"/>
      <c r="C337" s="32" t="s">
        <v>66</v>
      </c>
      <c r="D337" s="187">
        <f>SUM(D338)</f>
        <v>10000</v>
      </c>
      <c r="E337" s="187">
        <f>SUM(E338)</f>
        <v>0</v>
      </c>
      <c r="F337" s="187">
        <f>SUM(F338)</f>
        <v>10000</v>
      </c>
      <c r="G337" s="157">
        <f t="shared" si="24"/>
        <v>100</v>
      </c>
      <c r="H337" s="134">
        <v>0</v>
      </c>
      <c r="I337" s="230">
        <f t="shared" si="21"/>
        <v>0</v>
      </c>
    </row>
    <row r="338" spans="1:9" ht="23.25">
      <c r="A338" s="17">
        <v>412700</v>
      </c>
      <c r="B338" s="23" t="s">
        <v>148</v>
      </c>
      <c r="C338" s="24" t="s">
        <v>179</v>
      </c>
      <c r="D338" s="186">
        <v>10000</v>
      </c>
      <c r="E338" s="191">
        <v>0</v>
      </c>
      <c r="F338" s="186">
        <v>10000</v>
      </c>
      <c r="G338" s="10">
        <f t="shared" si="24"/>
        <v>100</v>
      </c>
      <c r="H338" s="133">
        <v>0</v>
      </c>
      <c r="I338" s="230">
        <f t="shared" si="21"/>
        <v>0</v>
      </c>
    </row>
    <row r="339" spans="1:9" ht="23.25">
      <c r="A339" s="19">
        <v>412800</v>
      </c>
      <c r="B339" s="23"/>
      <c r="C339" s="21" t="s">
        <v>195</v>
      </c>
      <c r="D339" s="187">
        <f>D340+D341+D342+D343+D344+D345</f>
        <v>441000</v>
      </c>
      <c r="E339" s="187">
        <f>E340+E341+E342+E343+E344+E345</f>
        <v>161107</v>
      </c>
      <c r="F339" s="187">
        <f>F340+F341+F342+F343+F344+F345</f>
        <v>396000</v>
      </c>
      <c r="G339" s="157">
        <f t="shared" si="24"/>
        <v>89.79591836734694</v>
      </c>
      <c r="H339" s="134">
        <f t="shared" si="25"/>
        <v>245.79937557027316</v>
      </c>
      <c r="I339" s="230">
        <f t="shared" si="21"/>
        <v>241660.5</v>
      </c>
    </row>
    <row r="340" spans="1:9" ht="23.25">
      <c r="A340" s="17" t="s">
        <v>196</v>
      </c>
      <c r="B340" s="23" t="s">
        <v>189</v>
      </c>
      <c r="C340" s="18" t="s">
        <v>197</v>
      </c>
      <c r="D340" s="191">
        <v>150000</v>
      </c>
      <c r="E340" s="191">
        <v>81748</v>
      </c>
      <c r="F340" s="191">
        <v>140000</v>
      </c>
      <c r="G340" s="10">
        <f t="shared" si="24"/>
        <v>93.33333333333333</v>
      </c>
      <c r="H340" s="133">
        <f>PRODUCT(F340/E340,100)</f>
        <v>171.2580124284386</v>
      </c>
      <c r="I340" s="230">
        <f t="shared" si="21"/>
        <v>122622</v>
      </c>
    </row>
    <row r="341" spans="1:9" ht="23.25">
      <c r="A341" s="17" t="s">
        <v>196</v>
      </c>
      <c r="B341" s="23" t="s">
        <v>191</v>
      </c>
      <c r="C341" s="18" t="s">
        <v>198</v>
      </c>
      <c r="D341" s="186">
        <v>150000</v>
      </c>
      <c r="E341" s="191">
        <v>24200</v>
      </c>
      <c r="F341" s="186">
        <v>150000</v>
      </c>
      <c r="G341" s="10">
        <f t="shared" si="24"/>
        <v>100</v>
      </c>
      <c r="H341" s="133">
        <f>PRODUCT(F341/E341,100)</f>
        <v>619.8347107438017</v>
      </c>
      <c r="I341" s="230">
        <f t="shared" si="21"/>
        <v>36300</v>
      </c>
    </row>
    <row r="342" spans="1:9" ht="23.25">
      <c r="A342" s="17" t="s">
        <v>196</v>
      </c>
      <c r="B342" s="23" t="s">
        <v>199</v>
      </c>
      <c r="C342" s="18" t="s">
        <v>200</v>
      </c>
      <c r="D342" s="191">
        <v>90000</v>
      </c>
      <c r="E342" s="191">
        <v>43564</v>
      </c>
      <c r="F342" s="191">
        <v>90000</v>
      </c>
      <c r="G342" s="10">
        <f t="shared" si="24"/>
        <v>100</v>
      </c>
      <c r="H342" s="133">
        <f>PRODUCT(F342/E342,100)</f>
        <v>206.59259939399504</v>
      </c>
      <c r="I342" s="230">
        <f t="shared" si="21"/>
        <v>65346</v>
      </c>
    </row>
    <row r="343" spans="1:9" ht="23.25">
      <c r="A343" s="17" t="s">
        <v>196</v>
      </c>
      <c r="B343" s="23" t="s">
        <v>193</v>
      </c>
      <c r="C343" s="18" t="s">
        <v>201</v>
      </c>
      <c r="D343" s="191">
        <v>1000</v>
      </c>
      <c r="E343" s="191">
        <v>311</v>
      </c>
      <c r="F343" s="191">
        <v>1000</v>
      </c>
      <c r="G343" s="10">
        <f t="shared" si="24"/>
        <v>100</v>
      </c>
      <c r="H343" s="133">
        <f>PRODUCT(F343/E343,100)</f>
        <v>321.5434083601286</v>
      </c>
      <c r="I343" s="230">
        <f t="shared" si="21"/>
        <v>466.5</v>
      </c>
    </row>
    <row r="344" spans="1:9" ht="23.25">
      <c r="A344" s="17" t="s">
        <v>196</v>
      </c>
      <c r="B344" s="23" t="s">
        <v>136</v>
      </c>
      <c r="C344" s="24" t="s">
        <v>195</v>
      </c>
      <c r="D344" s="191">
        <v>50000</v>
      </c>
      <c r="E344" s="318">
        <v>11284</v>
      </c>
      <c r="F344" s="312">
        <v>15000</v>
      </c>
      <c r="G344" s="314">
        <f t="shared" si="24"/>
        <v>30</v>
      </c>
      <c r="H344" s="315">
        <f>PRODUCT(F344/E344,100)</f>
        <v>132.93158454448778</v>
      </c>
      <c r="I344" s="316">
        <f t="shared" si="21"/>
        <v>16926</v>
      </c>
    </row>
    <row r="345" spans="1:9" ht="23.25">
      <c r="A345" s="17" t="s">
        <v>196</v>
      </c>
      <c r="B345" s="23" t="s">
        <v>136</v>
      </c>
      <c r="C345" s="24" t="s">
        <v>202</v>
      </c>
      <c r="D345" s="191">
        <v>0</v>
      </c>
      <c r="E345" s="191">
        <v>0</v>
      </c>
      <c r="F345" s="191">
        <v>0</v>
      </c>
      <c r="G345" s="10">
        <v>0</v>
      </c>
      <c r="H345" s="133">
        <v>0</v>
      </c>
      <c r="I345" s="230">
        <f t="shared" si="21"/>
        <v>0</v>
      </c>
    </row>
    <row r="346" spans="1:11" s="22" customFormat="1" ht="22.5">
      <c r="A346" s="19" t="s">
        <v>81</v>
      </c>
      <c r="B346" s="20"/>
      <c r="C346" s="21" t="s">
        <v>166</v>
      </c>
      <c r="D346" s="187">
        <f>D347</f>
        <v>15000</v>
      </c>
      <c r="E346" s="187">
        <f>E347</f>
        <v>0</v>
      </c>
      <c r="F346" s="187">
        <f>F347</f>
        <v>15000</v>
      </c>
      <c r="G346" s="157">
        <f t="shared" si="24"/>
        <v>100</v>
      </c>
      <c r="H346" s="134" t="e">
        <f>PRODUCT(F346/E346,100)</f>
        <v>#DIV/0!</v>
      </c>
      <c r="I346" s="230">
        <f t="shared" si="21"/>
        <v>0</v>
      </c>
      <c r="J346" s="237"/>
      <c r="K346"/>
    </row>
    <row r="347" spans="1:9" ht="23.25">
      <c r="A347" s="17" t="s">
        <v>81</v>
      </c>
      <c r="B347" s="23" t="s">
        <v>203</v>
      </c>
      <c r="C347" s="24" t="s">
        <v>204</v>
      </c>
      <c r="D347" s="191">
        <v>15000</v>
      </c>
      <c r="E347" s="191">
        <v>0</v>
      </c>
      <c r="F347" s="191">
        <v>15000</v>
      </c>
      <c r="G347" s="5">
        <v>0</v>
      </c>
      <c r="H347" s="100">
        <f>PRODUCT(F347/D347,100)</f>
        <v>100</v>
      </c>
      <c r="I347" s="230">
        <f t="shared" si="21"/>
        <v>0</v>
      </c>
    </row>
    <row r="348" spans="1:9" ht="23.25">
      <c r="A348" s="19" t="s">
        <v>101</v>
      </c>
      <c r="B348" s="23"/>
      <c r="C348" s="21" t="s">
        <v>205</v>
      </c>
      <c r="D348" s="187">
        <f>D349+D350+D351+D352+D353</f>
        <v>280000</v>
      </c>
      <c r="E348" s="187">
        <f>E349+E350+E351+E352+E353</f>
        <v>31424</v>
      </c>
      <c r="F348" s="187">
        <f>F349+F350+F351+F352+F353</f>
        <v>130000</v>
      </c>
      <c r="G348" s="157">
        <f>F348/D348*100</f>
        <v>46.42857142857143</v>
      </c>
      <c r="H348" s="134">
        <f>PRODUCT(F348/E348,100)</f>
        <v>413.69653767820773</v>
      </c>
      <c r="I348" s="230">
        <f t="shared" si="21"/>
        <v>47136</v>
      </c>
    </row>
    <row r="349" spans="1:9" ht="23.25">
      <c r="A349" s="17" t="s">
        <v>101</v>
      </c>
      <c r="B349" s="23" t="s">
        <v>187</v>
      </c>
      <c r="C349" s="75" t="s">
        <v>206</v>
      </c>
      <c r="D349" s="191">
        <v>150000</v>
      </c>
      <c r="E349" s="191">
        <v>0</v>
      </c>
      <c r="F349" s="191">
        <v>0</v>
      </c>
      <c r="G349" s="10">
        <f>F349/D349*100</f>
        <v>0</v>
      </c>
      <c r="H349" s="133">
        <v>0</v>
      </c>
      <c r="I349" s="230">
        <f t="shared" si="21"/>
        <v>0</v>
      </c>
    </row>
    <row r="350" spans="1:9" ht="23.25">
      <c r="A350" s="17" t="s">
        <v>101</v>
      </c>
      <c r="B350" s="23" t="s">
        <v>187</v>
      </c>
      <c r="C350" s="75" t="s">
        <v>207</v>
      </c>
      <c r="D350" s="191">
        <v>0</v>
      </c>
      <c r="E350" s="191">
        <v>0</v>
      </c>
      <c r="F350" s="191">
        <v>0</v>
      </c>
      <c r="G350" s="10">
        <v>0</v>
      </c>
      <c r="H350" s="133">
        <v>0</v>
      </c>
      <c r="I350" s="230">
        <f t="shared" si="21"/>
        <v>0</v>
      </c>
    </row>
    <row r="351" spans="1:9" ht="23.25">
      <c r="A351" s="17" t="s">
        <v>101</v>
      </c>
      <c r="B351" s="23" t="s">
        <v>187</v>
      </c>
      <c r="C351" s="75" t="s">
        <v>208</v>
      </c>
      <c r="D351" s="191">
        <v>50000</v>
      </c>
      <c r="E351" s="191">
        <v>0</v>
      </c>
      <c r="F351" s="191">
        <v>50000</v>
      </c>
      <c r="G351" s="10">
        <f>F351/D351*100</f>
        <v>100</v>
      </c>
      <c r="H351" s="133">
        <v>0</v>
      </c>
      <c r="I351" s="230">
        <f t="shared" si="21"/>
        <v>0</v>
      </c>
    </row>
    <row r="352" spans="1:9" ht="23.25">
      <c r="A352" s="53" t="s">
        <v>101</v>
      </c>
      <c r="B352" s="16" t="s">
        <v>187</v>
      </c>
      <c r="C352" s="78" t="s">
        <v>209</v>
      </c>
      <c r="D352" s="191">
        <v>0</v>
      </c>
      <c r="E352" s="191">
        <v>6733</v>
      </c>
      <c r="F352" s="191">
        <v>0</v>
      </c>
      <c r="G352" s="10">
        <v>0</v>
      </c>
      <c r="H352" s="133">
        <v>0</v>
      </c>
      <c r="I352" s="230">
        <f t="shared" si="21"/>
        <v>10099.5</v>
      </c>
    </row>
    <row r="353" spans="1:9" ht="24" thickBot="1">
      <c r="A353" s="53" t="s">
        <v>101</v>
      </c>
      <c r="B353" s="16" t="s">
        <v>187</v>
      </c>
      <c r="C353" s="78" t="s">
        <v>306</v>
      </c>
      <c r="D353" s="191">
        <v>80000</v>
      </c>
      <c r="E353" s="191">
        <v>24691</v>
      </c>
      <c r="F353" s="191">
        <v>80000</v>
      </c>
      <c r="G353" s="10">
        <f>F353/D353*100</f>
        <v>100</v>
      </c>
      <c r="H353" s="133">
        <v>0</v>
      </c>
      <c r="I353" s="230">
        <f t="shared" si="21"/>
        <v>37036.5</v>
      </c>
    </row>
    <row r="354" spans="1:9" ht="24" thickBot="1">
      <c r="A354" s="65"/>
      <c r="B354" s="77"/>
      <c r="C354" s="67" t="s">
        <v>210</v>
      </c>
      <c r="D354" s="212"/>
      <c r="E354" s="307"/>
      <c r="F354" s="212"/>
      <c r="G354" s="27"/>
      <c r="H354" s="6"/>
      <c r="I354" s="230">
        <f t="shared" si="21"/>
        <v>0</v>
      </c>
    </row>
    <row r="355" spans="1:9" ht="24" thickBot="1">
      <c r="A355" s="65"/>
      <c r="B355" s="77"/>
      <c r="C355" s="67" t="s">
        <v>211</v>
      </c>
      <c r="D355" s="212">
        <f>D331+D332+D333+D339+D348+D346+D337</f>
        <v>976000</v>
      </c>
      <c r="E355" s="212">
        <f>E331+E332+E333+E339+E348+E346+E337</f>
        <v>331835.3</v>
      </c>
      <c r="F355" s="212">
        <f>F331+F332+F333+F339+F348+F346+F337</f>
        <v>781000.3</v>
      </c>
      <c r="G355" s="244">
        <f>F355/D355*100</f>
        <v>80.0205225409836</v>
      </c>
      <c r="H355" s="135">
        <f>F355-D355</f>
        <v>-194999.69999999995</v>
      </c>
      <c r="I355" s="230">
        <f t="shared" si="21"/>
        <v>497752.94999999995</v>
      </c>
    </row>
    <row r="356" spans="1:9" ht="23.25" thickBot="1">
      <c r="A356" s="68"/>
      <c r="B356" s="69"/>
      <c r="C356" s="69"/>
      <c r="D356" s="213"/>
      <c r="E356" s="213"/>
      <c r="F356" s="213"/>
      <c r="G356" s="13"/>
      <c r="H356" s="13"/>
      <c r="I356" s="230">
        <f t="shared" si="21"/>
        <v>0</v>
      </c>
    </row>
    <row r="357" spans="1:9" ht="24" thickBot="1">
      <c r="A357" s="70" t="s">
        <v>212</v>
      </c>
      <c r="B357" s="70"/>
      <c r="C357" s="71"/>
      <c r="D357" s="212"/>
      <c r="E357" s="307"/>
      <c r="F357" s="212"/>
      <c r="G357" s="12"/>
      <c r="H357" s="12"/>
      <c r="I357" s="230">
        <f t="shared" si="21"/>
        <v>0</v>
      </c>
    </row>
    <row r="358" spans="1:9" ht="24" thickBot="1">
      <c r="A358" s="67" t="s">
        <v>213</v>
      </c>
      <c r="B358" s="67"/>
      <c r="C358" s="71"/>
      <c r="D358" s="212"/>
      <c r="E358" s="307"/>
      <c r="F358" s="212"/>
      <c r="G358" s="12"/>
      <c r="H358" s="12"/>
      <c r="I358" s="230">
        <f t="shared" si="21"/>
        <v>0</v>
      </c>
    </row>
    <row r="359" spans="1:9" ht="23.25">
      <c r="A359" s="72">
        <v>412000</v>
      </c>
      <c r="B359" s="74"/>
      <c r="C359" s="73" t="s">
        <v>53</v>
      </c>
      <c r="D359" s="214">
        <f>D360+D361</f>
        <v>102000</v>
      </c>
      <c r="E359" s="214">
        <f>E360+E361</f>
        <v>54146</v>
      </c>
      <c r="F359" s="214">
        <f>F360+F361</f>
        <v>104000</v>
      </c>
      <c r="G359" s="157">
        <f>F359/D359*100</f>
        <v>101.96078431372548</v>
      </c>
      <c r="H359" s="134">
        <f>PRODUCT(F359/E359,100)</f>
        <v>192.07328334503012</v>
      </c>
      <c r="I359" s="230">
        <f t="shared" si="21"/>
        <v>81219</v>
      </c>
    </row>
    <row r="360" spans="1:9" ht="23.25">
      <c r="A360" s="17">
        <v>412700</v>
      </c>
      <c r="B360" s="23" t="s">
        <v>115</v>
      </c>
      <c r="C360" s="24" t="s">
        <v>66</v>
      </c>
      <c r="D360" s="191">
        <v>2000</v>
      </c>
      <c r="E360" s="191">
        <v>1880</v>
      </c>
      <c r="F360" s="191">
        <v>4000</v>
      </c>
      <c r="G360" s="10">
        <f>F360/D360*100</f>
        <v>200</v>
      </c>
      <c r="H360" s="133">
        <f>PRODUCT(F360/E360,100)</f>
        <v>212.7659574468085</v>
      </c>
      <c r="I360" s="230">
        <f t="shared" si="21"/>
        <v>2820</v>
      </c>
    </row>
    <row r="361" spans="1:9" ht="23.25">
      <c r="A361" s="17" t="s">
        <v>60</v>
      </c>
      <c r="B361" s="23" t="s">
        <v>191</v>
      </c>
      <c r="C361" s="18" t="s">
        <v>307</v>
      </c>
      <c r="D361" s="191">
        <v>100000</v>
      </c>
      <c r="E361" s="191">
        <v>52266</v>
      </c>
      <c r="F361" s="191">
        <v>100000</v>
      </c>
      <c r="G361" s="10">
        <f>F361/D361*100</f>
        <v>100</v>
      </c>
      <c r="H361" s="133">
        <v>0</v>
      </c>
      <c r="I361" s="230">
        <f aca="true" t="shared" si="26" ref="I361:I424">PRODUCT(E361/2,3)</f>
        <v>78399</v>
      </c>
    </row>
    <row r="362" spans="1:9" ht="23.25">
      <c r="A362" s="19" t="s">
        <v>214</v>
      </c>
      <c r="B362" s="23"/>
      <c r="C362" s="21" t="s">
        <v>215</v>
      </c>
      <c r="D362" s="187">
        <f>D363+D364+D365+D366+D367+D369+D368</f>
        <v>880000</v>
      </c>
      <c r="E362" s="187">
        <f>E363+E364+E365+E366+E367+E369+E368</f>
        <v>288329</v>
      </c>
      <c r="F362" s="187">
        <f>F363+F364+F365+F366+F367+F369+F368</f>
        <v>791000</v>
      </c>
      <c r="G362" s="157">
        <f>F362/D362*100</f>
        <v>89.88636363636363</v>
      </c>
      <c r="H362" s="134">
        <f>PRODUCT(F362/E362,100)</f>
        <v>274.3393831352379</v>
      </c>
      <c r="I362" s="230">
        <f t="shared" si="26"/>
        <v>432493.5</v>
      </c>
    </row>
    <row r="363" spans="1:9" ht="23.25">
      <c r="A363" s="17" t="s">
        <v>95</v>
      </c>
      <c r="B363" s="23" t="s">
        <v>187</v>
      </c>
      <c r="C363" s="24" t="s">
        <v>216</v>
      </c>
      <c r="D363" s="186">
        <v>400000</v>
      </c>
      <c r="E363" s="191">
        <v>185246</v>
      </c>
      <c r="F363" s="186">
        <v>400000</v>
      </c>
      <c r="G363" s="10">
        <f aca="true" t="shared" si="27" ref="G363:G369">F363/D363*100</f>
        <v>100</v>
      </c>
      <c r="H363" s="133">
        <f aca="true" t="shared" si="28" ref="H363:H369">PRODUCT(F363/E363,100)</f>
        <v>215.92908888720945</v>
      </c>
      <c r="I363" s="230">
        <f t="shared" si="26"/>
        <v>277869</v>
      </c>
    </row>
    <row r="364" spans="1:9" ht="23.25">
      <c r="A364" s="17" t="s">
        <v>95</v>
      </c>
      <c r="B364" s="23" t="s">
        <v>193</v>
      </c>
      <c r="C364" s="24" t="s">
        <v>217</v>
      </c>
      <c r="D364" s="186">
        <v>180000</v>
      </c>
      <c r="E364" s="191">
        <v>10867</v>
      </c>
      <c r="F364" s="186">
        <v>180000</v>
      </c>
      <c r="G364" s="10">
        <f t="shared" si="27"/>
        <v>100</v>
      </c>
      <c r="H364" s="133">
        <f t="shared" si="28"/>
        <v>1656.3909082543478</v>
      </c>
      <c r="I364" s="230">
        <f t="shared" si="26"/>
        <v>16300.5</v>
      </c>
    </row>
    <row r="365" spans="1:9" ht="23.25">
      <c r="A365" s="17" t="s">
        <v>95</v>
      </c>
      <c r="B365" s="23" t="s">
        <v>143</v>
      </c>
      <c r="C365" s="24" t="s">
        <v>218</v>
      </c>
      <c r="D365" s="186">
        <v>10000</v>
      </c>
      <c r="E365" s="191">
        <v>16176</v>
      </c>
      <c r="F365" s="186">
        <v>20000</v>
      </c>
      <c r="G365" s="10">
        <f t="shared" si="27"/>
        <v>200</v>
      </c>
      <c r="H365" s="133">
        <f t="shared" si="28"/>
        <v>123.63996043521266</v>
      </c>
      <c r="I365" s="230">
        <f t="shared" si="26"/>
        <v>24264</v>
      </c>
    </row>
    <row r="366" spans="1:9" ht="23.25">
      <c r="A366" s="17" t="s">
        <v>95</v>
      </c>
      <c r="B366" s="23" t="s">
        <v>203</v>
      </c>
      <c r="C366" s="24" t="s">
        <v>219</v>
      </c>
      <c r="D366" s="186">
        <v>50000</v>
      </c>
      <c r="E366" s="318">
        <v>11285</v>
      </c>
      <c r="F366" s="313">
        <v>12000</v>
      </c>
      <c r="G366" s="314">
        <f t="shared" si="27"/>
        <v>24</v>
      </c>
      <c r="H366" s="315">
        <v>0</v>
      </c>
      <c r="I366" s="316">
        <f t="shared" si="26"/>
        <v>16927.5</v>
      </c>
    </row>
    <row r="367" spans="1:9" ht="23.25">
      <c r="A367" s="17" t="s">
        <v>95</v>
      </c>
      <c r="B367" s="23" t="s">
        <v>187</v>
      </c>
      <c r="C367" s="24" t="s">
        <v>220</v>
      </c>
      <c r="D367" s="186">
        <v>100000</v>
      </c>
      <c r="E367" s="191">
        <v>0</v>
      </c>
      <c r="F367" s="186">
        <v>100000</v>
      </c>
      <c r="G367" s="10">
        <f t="shared" si="27"/>
        <v>100</v>
      </c>
      <c r="H367" s="133">
        <v>0</v>
      </c>
      <c r="I367" s="230">
        <f t="shared" si="26"/>
        <v>0</v>
      </c>
    </row>
    <row r="368" spans="1:9" ht="23.25">
      <c r="A368" s="17" t="s">
        <v>95</v>
      </c>
      <c r="B368" s="23" t="s">
        <v>187</v>
      </c>
      <c r="C368" s="24" t="s">
        <v>383</v>
      </c>
      <c r="D368" s="186">
        <v>80000</v>
      </c>
      <c r="E368" s="191">
        <v>0</v>
      </c>
      <c r="F368" s="186">
        <v>0</v>
      </c>
      <c r="G368" s="10">
        <f t="shared" si="27"/>
        <v>0</v>
      </c>
      <c r="H368" s="133">
        <v>0</v>
      </c>
      <c r="I368" s="230">
        <f t="shared" si="26"/>
        <v>0</v>
      </c>
    </row>
    <row r="369" spans="1:9" ht="22.5">
      <c r="A369" s="19" t="s">
        <v>97</v>
      </c>
      <c r="B369" s="20"/>
      <c r="C369" s="21" t="s">
        <v>221</v>
      </c>
      <c r="D369" s="187">
        <f>D372+D373+D374+D370+D371</f>
        <v>60000</v>
      </c>
      <c r="E369" s="187">
        <f>E372+E373+E374+E370+E371</f>
        <v>64755</v>
      </c>
      <c r="F369" s="187">
        <f>F372+F373+F374+F370+F371</f>
        <v>79000</v>
      </c>
      <c r="G369" s="157">
        <f t="shared" si="27"/>
        <v>131.66666666666666</v>
      </c>
      <c r="H369" s="134">
        <f t="shared" si="28"/>
        <v>121.9983012894757</v>
      </c>
      <c r="I369" s="230">
        <f t="shared" si="26"/>
        <v>97132.5</v>
      </c>
    </row>
    <row r="370" spans="1:9" ht="23.25">
      <c r="A370" s="17" t="s">
        <v>97</v>
      </c>
      <c r="B370" s="161" t="s">
        <v>187</v>
      </c>
      <c r="C370" s="24" t="s">
        <v>408</v>
      </c>
      <c r="D370" s="186">
        <v>0</v>
      </c>
      <c r="E370" s="186">
        <v>28264</v>
      </c>
      <c r="F370" s="186">
        <v>29000</v>
      </c>
      <c r="G370" s="10" t="e">
        <f>F370/D370*100</f>
        <v>#DIV/0!</v>
      </c>
      <c r="H370" s="133">
        <f>PRODUCT(F370/E370,100)</f>
        <v>102.60401924709879</v>
      </c>
      <c r="I370" s="230"/>
    </row>
    <row r="371" spans="1:9" ht="23.25">
      <c r="A371" s="17" t="s">
        <v>97</v>
      </c>
      <c r="B371" s="161" t="s">
        <v>187</v>
      </c>
      <c r="C371" s="24" t="s">
        <v>391</v>
      </c>
      <c r="D371" s="186">
        <v>0</v>
      </c>
      <c r="E371" s="191">
        <v>36491</v>
      </c>
      <c r="F371" s="186">
        <v>40000</v>
      </c>
      <c r="G371" s="10" t="e">
        <f>F371/D371*100</f>
        <v>#DIV/0!</v>
      </c>
      <c r="H371" s="133">
        <f>PRODUCT(F371/E371,100)</f>
        <v>109.61606971582034</v>
      </c>
      <c r="I371" s="230">
        <f t="shared" si="26"/>
        <v>54736.5</v>
      </c>
    </row>
    <row r="372" spans="1:9" ht="23.25">
      <c r="A372" s="17" t="s">
        <v>97</v>
      </c>
      <c r="B372" s="23" t="s">
        <v>187</v>
      </c>
      <c r="C372" s="24" t="s">
        <v>222</v>
      </c>
      <c r="D372" s="186">
        <v>10000</v>
      </c>
      <c r="E372" s="191">
        <v>0</v>
      </c>
      <c r="F372" s="186">
        <v>10000</v>
      </c>
      <c r="G372" s="10">
        <f>F372/D372*100</f>
        <v>100</v>
      </c>
      <c r="H372" s="133" t="e">
        <f>PRODUCT(F372/E372,100)</f>
        <v>#DIV/0!</v>
      </c>
      <c r="I372" s="230">
        <f t="shared" si="26"/>
        <v>0</v>
      </c>
    </row>
    <row r="373" spans="1:9" ht="23.25">
      <c r="A373" s="17" t="s">
        <v>97</v>
      </c>
      <c r="B373" s="23" t="s">
        <v>189</v>
      </c>
      <c r="C373" s="24" t="s">
        <v>223</v>
      </c>
      <c r="D373" s="186">
        <v>0</v>
      </c>
      <c r="E373" s="191">
        <v>0</v>
      </c>
      <c r="F373" s="186">
        <v>0</v>
      </c>
      <c r="G373" s="10">
        <v>0</v>
      </c>
      <c r="H373" s="133">
        <v>0</v>
      </c>
      <c r="I373" s="230">
        <f t="shared" si="26"/>
        <v>0</v>
      </c>
    </row>
    <row r="374" spans="1:9" ht="24" thickBot="1">
      <c r="A374" s="17" t="s">
        <v>97</v>
      </c>
      <c r="B374" s="23" t="s">
        <v>136</v>
      </c>
      <c r="C374" s="24" t="s">
        <v>224</v>
      </c>
      <c r="D374" s="186">
        <v>50000</v>
      </c>
      <c r="E374" s="191">
        <v>0</v>
      </c>
      <c r="F374" s="186">
        <v>0</v>
      </c>
      <c r="G374" s="10">
        <f>F374/D374*100</f>
        <v>0</v>
      </c>
      <c r="H374" s="133" t="e">
        <f>PRODUCT(F374/E374,100)</f>
        <v>#DIV/0!</v>
      </c>
      <c r="I374" s="230">
        <f t="shared" si="26"/>
        <v>0</v>
      </c>
    </row>
    <row r="375" spans="1:9" ht="24" thickBot="1">
      <c r="A375" s="65"/>
      <c r="B375" s="14"/>
      <c r="C375" s="67" t="s">
        <v>225</v>
      </c>
      <c r="D375" s="218"/>
      <c r="E375" s="308"/>
      <c r="F375" s="218"/>
      <c r="G375" s="27">
        <f>SUM(F375,-D375)</f>
        <v>0</v>
      </c>
      <c r="H375" s="14"/>
      <c r="I375" s="230">
        <f t="shared" si="26"/>
        <v>0</v>
      </c>
    </row>
    <row r="376" spans="1:9" ht="24" thickBot="1">
      <c r="A376" s="65"/>
      <c r="B376" s="14"/>
      <c r="C376" s="67" t="s">
        <v>226</v>
      </c>
      <c r="D376" s="212">
        <f>D359+D362</f>
        <v>982000</v>
      </c>
      <c r="E376" s="212">
        <f>E359+E362</f>
        <v>342475</v>
      </c>
      <c r="F376" s="212">
        <f>F359+F362</f>
        <v>895000</v>
      </c>
      <c r="G376" s="244">
        <f>F376/D376*100</f>
        <v>91.14052953156822</v>
      </c>
      <c r="H376" s="135">
        <f>F376-D376</f>
        <v>-87000</v>
      </c>
      <c r="I376" s="230">
        <f t="shared" si="26"/>
        <v>513712.5</v>
      </c>
    </row>
    <row r="377" spans="1:9" ht="117" customHeight="1" thickBot="1">
      <c r="A377" s="68"/>
      <c r="B377" s="69"/>
      <c r="C377" s="69"/>
      <c r="D377" s="213"/>
      <c r="E377" s="213"/>
      <c r="F377" s="213"/>
      <c r="G377" s="13"/>
      <c r="H377" s="13"/>
      <c r="I377" s="237"/>
    </row>
    <row r="378" spans="1:9" ht="27" customHeight="1" thickBot="1">
      <c r="A378" s="70" t="s">
        <v>227</v>
      </c>
      <c r="B378" s="70"/>
      <c r="C378" s="71"/>
      <c r="D378" s="217"/>
      <c r="E378" s="309"/>
      <c r="F378" s="217"/>
      <c r="G378" s="15"/>
      <c r="H378" s="15"/>
      <c r="I378" s="237"/>
    </row>
    <row r="379" spans="1:9" ht="24" thickBot="1">
      <c r="A379" s="67" t="s">
        <v>228</v>
      </c>
      <c r="B379" s="67"/>
      <c r="C379" s="71"/>
      <c r="D379" s="212"/>
      <c r="E379" s="307"/>
      <c r="F379" s="212"/>
      <c r="G379" s="12"/>
      <c r="H379" s="12"/>
      <c r="I379" s="237"/>
    </row>
    <row r="380" spans="1:9" ht="23.25">
      <c r="A380" s="72" t="s">
        <v>68</v>
      </c>
      <c r="B380" s="74"/>
      <c r="C380" s="73" t="s">
        <v>69</v>
      </c>
      <c r="D380" s="214">
        <f>D381+D382</f>
        <v>35000</v>
      </c>
      <c r="E380" s="214">
        <f>E381+E382</f>
        <v>9952</v>
      </c>
      <c r="F380" s="214">
        <f>F381+F382</f>
        <v>22500</v>
      </c>
      <c r="G380" s="157">
        <f aca="true" t="shared" si="29" ref="G380:G390">F380/D380*100</f>
        <v>64.28571428571429</v>
      </c>
      <c r="H380" s="134">
        <f aca="true" t="shared" si="30" ref="H380:H387">PRODUCT(F380/E380,100)</f>
        <v>226.08520900321545</v>
      </c>
      <c r="I380" s="230">
        <f t="shared" si="26"/>
        <v>14928</v>
      </c>
    </row>
    <row r="381" spans="1:9" ht="23.25">
      <c r="A381" s="17" t="s">
        <v>68</v>
      </c>
      <c r="B381" s="23" t="s">
        <v>115</v>
      </c>
      <c r="C381" s="24" t="s">
        <v>229</v>
      </c>
      <c r="D381" s="191">
        <v>30000</v>
      </c>
      <c r="E381" s="318">
        <v>7658</v>
      </c>
      <c r="F381" s="312">
        <v>15000</v>
      </c>
      <c r="G381" s="320">
        <f t="shared" si="29"/>
        <v>50</v>
      </c>
      <c r="H381" s="321">
        <f t="shared" si="30"/>
        <v>195.87359623922694</v>
      </c>
      <c r="I381" s="316">
        <f t="shared" si="26"/>
        <v>11487</v>
      </c>
    </row>
    <row r="382" spans="1:9" ht="23.25">
      <c r="A382" s="17" t="s">
        <v>68</v>
      </c>
      <c r="B382" s="23" t="s">
        <v>115</v>
      </c>
      <c r="C382" s="24" t="s">
        <v>230</v>
      </c>
      <c r="D382" s="191">
        <v>5000</v>
      </c>
      <c r="E382" s="191">
        <v>2294</v>
      </c>
      <c r="F382" s="191">
        <v>7500</v>
      </c>
      <c r="G382" s="10">
        <f t="shared" si="29"/>
        <v>150</v>
      </c>
      <c r="H382" s="133">
        <f t="shared" si="30"/>
        <v>326.93984306887535</v>
      </c>
      <c r="I382" s="230">
        <f t="shared" si="26"/>
        <v>3441</v>
      </c>
    </row>
    <row r="383" spans="1:9" ht="23.25">
      <c r="A383" s="19">
        <v>413000</v>
      </c>
      <c r="B383" s="23"/>
      <c r="C383" s="21" t="s">
        <v>72</v>
      </c>
      <c r="D383" s="187">
        <f>D384</f>
        <v>105600</v>
      </c>
      <c r="E383" s="187">
        <f>E384</f>
        <v>65457</v>
      </c>
      <c r="F383" s="187">
        <f>F384</f>
        <v>105600</v>
      </c>
      <c r="G383" s="157">
        <f t="shared" si="29"/>
        <v>100</v>
      </c>
      <c r="H383" s="134">
        <f t="shared" si="30"/>
        <v>161.32728356019982</v>
      </c>
      <c r="I383" s="230">
        <f t="shared" si="26"/>
        <v>98185.5</v>
      </c>
    </row>
    <row r="384" spans="1:9" ht="23.25">
      <c r="A384" s="17" t="s">
        <v>73</v>
      </c>
      <c r="B384" s="23" t="s">
        <v>231</v>
      </c>
      <c r="C384" s="24" t="s">
        <v>232</v>
      </c>
      <c r="D384" s="186">
        <v>105600</v>
      </c>
      <c r="E384" s="191">
        <v>65457</v>
      </c>
      <c r="F384" s="186">
        <v>105600</v>
      </c>
      <c r="G384" s="10">
        <f t="shared" si="29"/>
        <v>100</v>
      </c>
      <c r="H384" s="133">
        <f t="shared" si="30"/>
        <v>161.32728356019982</v>
      </c>
      <c r="I384" s="230">
        <f t="shared" si="26"/>
        <v>98185.5</v>
      </c>
    </row>
    <row r="385" spans="1:9" ht="23.25">
      <c r="A385" s="19">
        <v>621300</v>
      </c>
      <c r="B385" s="23"/>
      <c r="C385" s="21" t="s">
        <v>233</v>
      </c>
      <c r="D385" s="187">
        <f>D386+D387</f>
        <v>816000</v>
      </c>
      <c r="E385" s="187">
        <f>E386+E387</f>
        <v>543264</v>
      </c>
      <c r="F385" s="187">
        <f>F386+F387</f>
        <v>816000</v>
      </c>
      <c r="G385" s="157">
        <f t="shared" si="29"/>
        <v>100</v>
      </c>
      <c r="H385" s="134">
        <f t="shared" si="30"/>
        <v>150.20321611592152</v>
      </c>
      <c r="I385" s="230">
        <f t="shared" si="26"/>
        <v>814896</v>
      </c>
    </row>
    <row r="386" spans="1:9" ht="23.25">
      <c r="A386" s="17" t="s">
        <v>108</v>
      </c>
      <c r="B386" s="23"/>
      <c r="C386" s="24" t="s">
        <v>234</v>
      </c>
      <c r="D386" s="186">
        <v>356000</v>
      </c>
      <c r="E386" s="191">
        <v>237042</v>
      </c>
      <c r="F386" s="186">
        <v>356000</v>
      </c>
      <c r="G386" s="10">
        <f t="shared" si="29"/>
        <v>100</v>
      </c>
      <c r="H386" s="133">
        <f t="shared" si="30"/>
        <v>150.1843555150564</v>
      </c>
      <c r="I386" s="230">
        <f t="shared" si="26"/>
        <v>355563</v>
      </c>
    </row>
    <row r="387" spans="1:9" ht="23.25">
      <c r="A387" s="53" t="s">
        <v>108</v>
      </c>
      <c r="B387" s="16"/>
      <c r="C387" s="78" t="s">
        <v>235</v>
      </c>
      <c r="D387" s="181">
        <v>460000</v>
      </c>
      <c r="E387" s="181">
        <v>306222</v>
      </c>
      <c r="F387" s="181">
        <v>460000</v>
      </c>
      <c r="G387" s="10">
        <f t="shared" si="29"/>
        <v>100</v>
      </c>
      <c r="H387" s="133">
        <f t="shared" si="30"/>
        <v>150.2178158329578</v>
      </c>
      <c r="I387" s="230">
        <f t="shared" si="26"/>
        <v>459333</v>
      </c>
    </row>
    <row r="388" spans="1:9" ht="23.25">
      <c r="A388" s="19" t="s">
        <v>299</v>
      </c>
      <c r="B388" s="23"/>
      <c r="C388" s="21" t="s">
        <v>300</v>
      </c>
      <c r="D388" s="187">
        <f>SUM(D389)</f>
        <v>10000</v>
      </c>
      <c r="E388" s="187">
        <f>SUM(E389)</f>
        <v>1982</v>
      </c>
      <c r="F388" s="187">
        <f>SUM(F389)</f>
        <v>10000</v>
      </c>
      <c r="G388" s="157">
        <f t="shared" si="29"/>
        <v>100</v>
      </c>
      <c r="H388" s="134">
        <v>0</v>
      </c>
      <c r="I388" s="230">
        <f t="shared" si="26"/>
        <v>2973</v>
      </c>
    </row>
    <row r="389" spans="1:9" ht="24" thickBot="1">
      <c r="A389" s="17" t="s">
        <v>299</v>
      </c>
      <c r="B389" s="23"/>
      <c r="C389" s="24" t="s">
        <v>301</v>
      </c>
      <c r="D389" s="186">
        <v>10000</v>
      </c>
      <c r="E389" s="191">
        <v>1982</v>
      </c>
      <c r="F389" s="186">
        <v>10000</v>
      </c>
      <c r="G389" s="242">
        <f t="shared" si="29"/>
        <v>100</v>
      </c>
      <c r="H389" s="255">
        <v>0</v>
      </c>
      <c r="I389" s="230">
        <f t="shared" si="26"/>
        <v>2973</v>
      </c>
    </row>
    <row r="390" spans="1:9" ht="24" thickBot="1">
      <c r="A390" s="65"/>
      <c r="B390" s="14"/>
      <c r="C390" s="67" t="s">
        <v>236</v>
      </c>
      <c r="D390" s="212">
        <f>D380+D383+D385+D388</f>
        <v>966600</v>
      </c>
      <c r="E390" s="212">
        <f>E380+E383+E385+E388</f>
        <v>620655</v>
      </c>
      <c r="F390" s="212">
        <f>F380+F383+F385+F388</f>
        <v>954100</v>
      </c>
      <c r="G390" s="244">
        <f t="shared" si="29"/>
        <v>98.70680736602525</v>
      </c>
      <c r="H390" s="135">
        <f>F390-D390</f>
        <v>-12500</v>
      </c>
      <c r="I390" s="230">
        <f t="shared" si="26"/>
        <v>930982.5</v>
      </c>
    </row>
    <row r="391" spans="1:11" ht="27" customHeight="1" thickBot="1">
      <c r="A391" s="56"/>
      <c r="B391" s="2"/>
      <c r="C391" s="57"/>
      <c r="D391" s="213"/>
      <c r="E391" s="213"/>
      <c r="F391" s="213"/>
      <c r="G391" s="13"/>
      <c r="H391" s="13"/>
      <c r="I391" s="237"/>
      <c r="K391" s="237"/>
    </row>
    <row r="392" spans="1:11" ht="24" thickBot="1">
      <c r="A392" s="70" t="s">
        <v>237</v>
      </c>
      <c r="B392" s="70"/>
      <c r="C392" s="71"/>
      <c r="D392" s="212"/>
      <c r="E392" s="307"/>
      <c r="F392" s="212"/>
      <c r="G392" s="12"/>
      <c r="H392" s="6"/>
      <c r="I392" s="237"/>
      <c r="K392" s="237"/>
    </row>
    <row r="393" spans="1:11" ht="24" thickBot="1">
      <c r="A393" s="67" t="s">
        <v>238</v>
      </c>
      <c r="B393" s="67"/>
      <c r="C393" s="71"/>
      <c r="D393" s="212"/>
      <c r="E393" s="307"/>
      <c r="F393" s="212"/>
      <c r="G393" s="12"/>
      <c r="H393" s="6"/>
      <c r="I393" s="237"/>
      <c r="K393" s="237"/>
    </row>
    <row r="394" spans="1:9" ht="23.25">
      <c r="A394" s="72">
        <v>412000</v>
      </c>
      <c r="B394" s="80"/>
      <c r="C394" s="73" t="s">
        <v>53</v>
      </c>
      <c r="D394" s="214">
        <f>D395</f>
        <v>3000</v>
      </c>
      <c r="E394" s="214">
        <f>E395</f>
        <v>3000</v>
      </c>
      <c r="F394" s="214">
        <f>F395</f>
        <v>3000</v>
      </c>
      <c r="G394" s="157">
        <f>F394/D394*100</f>
        <v>100</v>
      </c>
      <c r="H394" s="134">
        <f>PRODUCT(F394/E394,100)</f>
        <v>100</v>
      </c>
      <c r="I394" s="230">
        <f t="shared" si="26"/>
        <v>4500</v>
      </c>
    </row>
    <row r="395" spans="1:9" ht="24" thickBot="1">
      <c r="A395" s="53">
        <v>412700</v>
      </c>
      <c r="B395" s="16" t="s">
        <v>115</v>
      </c>
      <c r="C395" s="78" t="s">
        <v>66</v>
      </c>
      <c r="D395" s="216">
        <v>3000</v>
      </c>
      <c r="E395" s="181">
        <v>3000</v>
      </c>
      <c r="F395" s="216">
        <v>3000</v>
      </c>
      <c r="G395" s="10">
        <f>F395/D395*100</f>
        <v>100</v>
      </c>
      <c r="H395" s="133">
        <f>PRODUCT(F395/E395,100)</f>
        <v>100</v>
      </c>
      <c r="I395" s="230">
        <f t="shared" si="26"/>
        <v>4500</v>
      </c>
    </row>
    <row r="396" spans="1:9" ht="23.25" thickBot="1">
      <c r="A396" s="96"/>
      <c r="B396" s="97" t="s">
        <v>239</v>
      </c>
      <c r="C396" s="93"/>
      <c r="D396" s="212"/>
      <c r="E396" s="212"/>
      <c r="F396" s="212"/>
      <c r="G396" s="106"/>
      <c r="H396" s="99"/>
      <c r="I396" s="230">
        <f t="shared" si="26"/>
        <v>0</v>
      </c>
    </row>
    <row r="397" spans="1:9" ht="23.25" thickBot="1">
      <c r="A397" s="94"/>
      <c r="B397" s="95" t="s">
        <v>240</v>
      </c>
      <c r="C397" s="92"/>
      <c r="D397" s="219">
        <f>D394</f>
        <v>3000</v>
      </c>
      <c r="E397" s="219">
        <f>E394</f>
        <v>3000</v>
      </c>
      <c r="F397" s="219">
        <f>F394</f>
        <v>3000</v>
      </c>
      <c r="G397" s="244">
        <f>F397/D397*100</f>
        <v>100</v>
      </c>
      <c r="H397" s="135">
        <f>F397-D397</f>
        <v>0</v>
      </c>
      <c r="I397" s="230">
        <f t="shared" si="26"/>
        <v>4500</v>
      </c>
    </row>
    <row r="398" spans="1:9" ht="23.25" thickBot="1">
      <c r="A398" s="68"/>
      <c r="B398" s="69"/>
      <c r="C398" s="69"/>
      <c r="D398" s="213"/>
      <c r="E398" s="213"/>
      <c r="F398" s="213"/>
      <c r="G398" s="13"/>
      <c r="H398" s="13"/>
      <c r="I398" s="237"/>
    </row>
    <row r="399" spans="1:11" ht="23.25" thickBot="1">
      <c r="A399" s="70" t="s">
        <v>241</v>
      </c>
      <c r="B399" s="81"/>
      <c r="C399" s="81"/>
      <c r="D399" s="212"/>
      <c r="E399" s="307"/>
      <c r="F399" s="212"/>
      <c r="G399" s="12"/>
      <c r="H399" s="12"/>
      <c r="I399" s="237"/>
      <c r="K399" s="237"/>
    </row>
    <row r="400" spans="1:11" ht="23.25" thickBot="1">
      <c r="A400" s="70" t="s">
        <v>242</v>
      </c>
      <c r="B400" s="81"/>
      <c r="C400" s="81"/>
      <c r="D400" s="212"/>
      <c r="E400" s="307"/>
      <c r="F400" s="212"/>
      <c r="G400" s="12"/>
      <c r="H400" s="12"/>
      <c r="I400" s="237"/>
      <c r="K400" s="237"/>
    </row>
    <row r="401" spans="1:11" ht="23.25" thickBot="1">
      <c r="A401" s="67" t="s">
        <v>243</v>
      </c>
      <c r="B401" s="81"/>
      <c r="C401" s="81"/>
      <c r="D401" s="212"/>
      <c r="E401" s="307"/>
      <c r="F401" s="212"/>
      <c r="G401" s="12"/>
      <c r="H401" s="12"/>
      <c r="I401" s="237"/>
      <c r="K401" s="237"/>
    </row>
    <row r="402" spans="1:9" ht="23.25">
      <c r="A402" s="72">
        <v>412000</v>
      </c>
      <c r="B402" s="74"/>
      <c r="C402" s="73" t="s">
        <v>53</v>
      </c>
      <c r="D402" s="214">
        <f>D403+D404+D406+D405+D407+D408</f>
        <v>245000</v>
      </c>
      <c r="E402" s="214">
        <f>E403+E404+E406+E405+E407+E408</f>
        <v>121002</v>
      </c>
      <c r="F402" s="214">
        <f>F403+F404+F406+F405+F407+F408</f>
        <v>245000</v>
      </c>
      <c r="G402" s="157">
        <f>F402/D402*100</f>
        <v>100</v>
      </c>
      <c r="H402" s="134">
        <f>PRODUCT(F402/E402,100)</f>
        <v>202.47599213236143</v>
      </c>
      <c r="I402" s="230">
        <f t="shared" si="26"/>
        <v>181503</v>
      </c>
    </row>
    <row r="403" spans="1:9" ht="23.25">
      <c r="A403" s="17">
        <v>412200</v>
      </c>
      <c r="B403" s="23" t="s">
        <v>115</v>
      </c>
      <c r="C403" s="24" t="s">
        <v>244</v>
      </c>
      <c r="D403" s="186">
        <v>115000</v>
      </c>
      <c r="E403" s="191">
        <v>60469</v>
      </c>
      <c r="F403" s="186">
        <v>115000</v>
      </c>
      <c r="G403" s="10">
        <f aca="true" t="shared" si="31" ref="G403:G409">F403/D403*100</f>
        <v>100</v>
      </c>
      <c r="H403" s="133">
        <f aca="true" t="shared" si="32" ref="H403:H409">PRODUCT(F403/E403,100)</f>
        <v>190.18009227868825</v>
      </c>
      <c r="I403" s="230">
        <f t="shared" si="26"/>
        <v>90703.5</v>
      </c>
    </row>
    <row r="404" spans="1:9" ht="23.25">
      <c r="A404" s="17">
        <v>412300</v>
      </c>
      <c r="B404" s="23" t="s">
        <v>115</v>
      </c>
      <c r="C404" s="24" t="s">
        <v>57</v>
      </c>
      <c r="D404" s="186">
        <v>40000</v>
      </c>
      <c r="E404" s="191">
        <v>23377</v>
      </c>
      <c r="F404" s="186">
        <v>40000</v>
      </c>
      <c r="G404" s="10">
        <f t="shared" si="31"/>
        <v>100</v>
      </c>
      <c r="H404" s="133">
        <f t="shared" si="32"/>
        <v>171.10835436540188</v>
      </c>
      <c r="I404" s="230">
        <f t="shared" si="26"/>
        <v>35065.5</v>
      </c>
    </row>
    <row r="405" spans="1:9" ht="23.25">
      <c r="A405" s="17">
        <v>412500</v>
      </c>
      <c r="B405" s="23" t="s">
        <v>115</v>
      </c>
      <c r="C405" s="24" t="s">
        <v>61</v>
      </c>
      <c r="D405" s="186">
        <v>20000</v>
      </c>
      <c r="E405" s="191">
        <v>9351</v>
      </c>
      <c r="F405" s="186">
        <v>20000</v>
      </c>
      <c r="G405" s="10">
        <f t="shared" si="31"/>
        <v>100</v>
      </c>
      <c r="H405" s="133">
        <f t="shared" si="32"/>
        <v>213.88086835632555</v>
      </c>
      <c r="I405" s="230">
        <f t="shared" si="26"/>
        <v>14026.5</v>
      </c>
    </row>
    <row r="406" spans="1:9" ht="23.25">
      <c r="A406" s="17" t="s">
        <v>62</v>
      </c>
      <c r="B406" s="23" t="s">
        <v>115</v>
      </c>
      <c r="C406" s="24" t="s">
        <v>64</v>
      </c>
      <c r="D406" s="186">
        <v>40000</v>
      </c>
      <c r="E406" s="191">
        <v>17264</v>
      </c>
      <c r="F406" s="186">
        <v>40000</v>
      </c>
      <c r="G406" s="10">
        <f t="shared" si="31"/>
        <v>100</v>
      </c>
      <c r="H406" s="133">
        <f t="shared" si="32"/>
        <v>231.69601482854495</v>
      </c>
      <c r="I406" s="230">
        <f t="shared" si="26"/>
        <v>25896</v>
      </c>
    </row>
    <row r="407" spans="1:9" ht="23.25">
      <c r="A407" s="17">
        <v>412700</v>
      </c>
      <c r="B407" s="23" t="s">
        <v>115</v>
      </c>
      <c r="C407" s="24" t="s">
        <v>66</v>
      </c>
      <c r="D407" s="186">
        <v>20000</v>
      </c>
      <c r="E407" s="191">
        <v>9691</v>
      </c>
      <c r="F407" s="186">
        <v>20000</v>
      </c>
      <c r="G407" s="10">
        <f t="shared" si="31"/>
        <v>100</v>
      </c>
      <c r="H407" s="133">
        <f t="shared" si="32"/>
        <v>206.37705087194306</v>
      </c>
      <c r="I407" s="230">
        <f t="shared" si="26"/>
        <v>14536.5</v>
      </c>
    </row>
    <row r="408" spans="1:9" ht="23.25">
      <c r="A408" s="17" t="s">
        <v>68</v>
      </c>
      <c r="B408" s="23" t="s">
        <v>115</v>
      </c>
      <c r="C408" s="24" t="s">
        <v>245</v>
      </c>
      <c r="D408" s="186">
        <v>10000</v>
      </c>
      <c r="E408" s="191">
        <v>850</v>
      </c>
      <c r="F408" s="186">
        <v>10000</v>
      </c>
      <c r="G408" s="10">
        <f t="shared" si="31"/>
        <v>100</v>
      </c>
      <c r="H408" s="133">
        <f t="shared" si="32"/>
        <v>1176.4705882352941</v>
      </c>
      <c r="I408" s="230">
        <f t="shared" si="26"/>
        <v>1275</v>
      </c>
    </row>
    <row r="409" spans="1:9" ht="23.25">
      <c r="A409" s="19">
        <v>511000</v>
      </c>
      <c r="B409" s="23"/>
      <c r="C409" s="21" t="s">
        <v>94</v>
      </c>
      <c r="D409" s="187">
        <f>D410+D411+D413</f>
        <v>30000</v>
      </c>
      <c r="E409" s="187">
        <f>E410+E411+E413</f>
        <v>18273</v>
      </c>
      <c r="F409" s="187">
        <f>F410+F411+F413</f>
        <v>30000</v>
      </c>
      <c r="G409" s="157">
        <f t="shared" si="31"/>
        <v>100</v>
      </c>
      <c r="H409" s="134">
        <f t="shared" si="32"/>
        <v>164.17665407978984</v>
      </c>
      <c r="I409" s="230">
        <f t="shared" si="26"/>
        <v>27409.5</v>
      </c>
    </row>
    <row r="410" spans="1:9" ht="23.25">
      <c r="A410" s="17">
        <v>511200</v>
      </c>
      <c r="B410" s="23" t="s">
        <v>115</v>
      </c>
      <c r="C410" s="24" t="s">
        <v>246</v>
      </c>
      <c r="D410" s="191">
        <v>0</v>
      </c>
      <c r="E410" s="191">
        <v>0</v>
      </c>
      <c r="F410" s="191">
        <v>0</v>
      </c>
      <c r="G410" s="10">
        <v>0</v>
      </c>
      <c r="H410" s="133" t="e">
        <f>PRODUCT(F410/E410,100)</f>
        <v>#DIV/0!</v>
      </c>
      <c r="I410" s="230">
        <f t="shared" si="26"/>
        <v>0</v>
      </c>
    </row>
    <row r="411" spans="1:9" ht="23.25">
      <c r="A411" s="17">
        <v>511300</v>
      </c>
      <c r="B411" s="23" t="s">
        <v>115</v>
      </c>
      <c r="C411" s="24" t="s">
        <v>100</v>
      </c>
      <c r="D411" s="220">
        <v>20000</v>
      </c>
      <c r="E411" s="322">
        <v>13680</v>
      </c>
      <c r="F411" s="323">
        <v>20000</v>
      </c>
      <c r="G411" s="314">
        <f>F411/D411*100</f>
        <v>100</v>
      </c>
      <c r="H411" s="315">
        <f>PRODUCT(F411/E411,100)</f>
        <v>146.19883040935673</v>
      </c>
      <c r="I411" s="316">
        <f t="shared" si="26"/>
        <v>20520</v>
      </c>
    </row>
    <row r="412" spans="1:9" ht="23.25">
      <c r="A412" s="53" t="s">
        <v>101</v>
      </c>
      <c r="B412" s="16" t="s">
        <v>115</v>
      </c>
      <c r="C412" s="78" t="s">
        <v>205</v>
      </c>
      <c r="D412" s="221">
        <v>0</v>
      </c>
      <c r="E412" s="221">
        <v>0</v>
      </c>
      <c r="F412" s="221">
        <v>0</v>
      </c>
      <c r="G412" s="10">
        <v>0</v>
      </c>
      <c r="H412" s="133">
        <v>0</v>
      </c>
      <c r="I412" s="230">
        <f t="shared" si="26"/>
        <v>0</v>
      </c>
    </row>
    <row r="413" spans="1:9" ht="24" thickBot="1">
      <c r="A413" s="53" t="s">
        <v>105</v>
      </c>
      <c r="B413" s="16" t="s">
        <v>115</v>
      </c>
      <c r="C413" s="78" t="s">
        <v>247</v>
      </c>
      <c r="D413" s="181">
        <v>10000</v>
      </c>
      <c r="E413" s="181">
        <v>4593</v>
      </c>
      <c r="F413" s="181">
        <v>10000</v>
      </c>
      <c r="G413" s="10">
        <f>F413/D413*100</f>
        <v>100</v>
      </c>
      <c r="H413" s="133">
        <f>PRODUCT(F413/E413,100)</f>
        <v>217.7226213803614</v>
      </c>
      <c r="I413" s="230">
        <f t="shared" si="26"/>
        <v>6889.5</v>
      </c>
    </row>
    <row r="414" spans="1:9" ht="24" thickBot="1">
      <c r="A414" s="65"/>
      <c r="B414" s="77"/>
      <c r="C414" s="67" t="s">
        <v>248</v>
      </c>
      <c r="D414" s="212"/>
      <c r="E414" s="307"/>
      <c r="F414" s="212"/>
      <c r="G414" s="12"/>
      <c r="H414" s="6"/>
      <c r="I414" s="230">
        <f t="shared" si="26"/>
        <v>0</v>
      </c>
    </row>
    <row r="415" spans="1:9" ht="24" thickBot="1">
      <c r="A415" s="65"/>
      <c r="B415" s="77"/>
      <c r="C415" s="67" t="s">
        <v>242</v>
      </c>
      <c r="D415" s="212">
        <f>D402+D409</f>
        <v>275000</v>
      </c>
      <c r="E415" s="212">
        <f>E402+E409</f>
        <v>139275</v>
      </c>
      <c r="F415" s="212">
        <f>F402+F409</f>
        <v>275000</v>
      </c>
      <c r="G415" s="244">
        <f>F415/D415*100</f>
        <v>100</v>
      </c>
      <c r="H415" s="135">
        <f>F415-D415</f>
        <v>0</v>
      </c>
      <c r="I415" s="230">
        <f t="shared" si="26"/>
        <v>208912.5</v>
      </c>
    </row>
    <row r="416" spans="1:9" ht="27" customHeight="1" thickBot="1">
      <c r="A416" s="56"/>
      <c r="B416" s="82"/>
      <c r="C416" s="28"/>
      <c r="D416" s="213"/>
      <c r="E416" s="213"/>
      <c r="F416" s="213"/>
      <c r="G416" s="13"/>
      <c r="H416" s="13"/>
      <c r="I416" s="230">
        <f t="shared" si="26"/>
        <v>0</v>
      </c>
    </row>
    <row r="417" spans="1:9" ht="24" thickBot="1">
      <c r="A417" s="70" t="s">
        <v>249</v>
      </c>
      <c r="B417" s="71"/>
      <c r="C417" s="71"/>
      <c r="D417" s="212"/>
      <c r="E417" s="307"/>
      <c r="F417" s="212"/>
      <c r="G417" s="12"/>
      <c r="H417" s="12"/>
      <c r="I417" s="230">
        <f t="shared" si="26"/>
        <v>0</v>
      </c>
    </row>
    <row r="418" spans="1:9" ht="24" thickBot="1">
      <c r="A418" s="67" t="s">
        <v>250</v>
      </c>
      <c r="B418" s="71"/>
      <c r="C418" s="71"/>
      <c r="D418" s="212"/>
      <c r="E418" s="307"/>
      <c r="F418" s="212"/>
      <c r="G418" s="12"/>
      <c r="H418" s="12"/>
      <c r="I418" s="230">
        <f t="shared" si="26"/>
        <v>0</v>
      </c>
    </row>
    <row r="419" spans="1:9" ht="23.25">
      <c r="A419" s="72">
        <v>411000</v>
      </c>
      <c r="B419" s="83"/>
      <c r="C419" s="73" t="s">
        <v>44</v>
      </c>
      <c r="D419" s="214">
        <f>D422+D423+D424</f>
        <v>194000</v>
      </c>
      <c r="E419" s="214">
        <f>E422+E423+E424</f>
        <v>108860</v>
      </c>
      <c r="F419" s="214">
        <f>F422+F423+F424</f>
        <v>194000</v>
      </c>
      <c r="G419" s="157">
        <f aca="true" t="shared" si="33" ref="G419:G439">F419/D419*100</f>
        <v>100</v>
      </c>
      <c r="H419" s="134">
        <f aca="true" t="shared" si="34" ref="H419:H439">F419-D419</f>
        <v>0</v>
      </c>
      <c r="I419" s="230">
        <f t="shared" si="26"/>
        <v>163290</v>
      </c>
    </row>
    <row r="420" spans="1:9" ht="23.25">
      <c r="A420" s="17" t="s">
        <v>45</v>
      </c>
      <c r="B420" s="23" t="s">
        <v>251</v>
      </c>
      <c r="C420" s="24" t="s">
        <v>175</v>
      </c>
      <c r="D420" s="191">
        <v>91000</v>
      </c>
      <c r="E420" s="191">
        <v>55270</v>
      </c>
      <c r="F420" s="191">
        <v>88000</v>
      </c>
      <c r="G420" s="10">
        <f t="shared" si="33"/>
        <v>96.7032967032967</v>
      </c>
      <c r="H420" s="133">
        <f t="shared" si="34"/>
        <v>-3000</v>
      </c>
      <c r="I420" s="230">
        <f t="shared" si="26"/>
        <v>82905</v>
      </c>
    </row>
    <row r="421" spans="1:9" ht="23.25">
      <c r="A421" s="17" t="s">
        <v>45</v>
      </c>
      <c r="B421" s="23" t="s">
        <v>251</v>
      </c>
      <c r="C421" s="24" t="s">
        <v>47</v>
      </c>
      <c r="D421" s="191">
        <v>60000</v>
      </c>
      <c r="E421" s="191">
        <v>34507</v>
      </c>
      <c r="F421" s="191">
        <v>59000</v>
      </c>
      <c r="G421" s="10">
        <f t="shared" si="33"/>
        <v>98.33333333333333</v>
      </c>
      <c r="H421" s="133">
        <f t="shared" si="34"/>
        <v>-1000</v>
      </c>
      <c r="I421" s="230">
        <f t="shared" si="26"/>
        <v>51760.5</v>
      </c>
    </row>
    <row r="422" spans="1:9" ht="23.25">
      <c r="A422" s="19">
        <v>411100</v>
      </c>
      <c r="B422" s="23"/>
      <c r="C422" s="21" t="s">
        <v>48</v>
      </c>
      <c r="D422" s="187">
        <f>D420+D421</f>
        <v>151000</v>
      </c>
      <c r="E422" s="187">
        <f>E420+E421</f>
        <v>89777</v>
      </c>
      <c r="F422" s="187">
        <f>F420+F421</f>
        <v>147000</v>
      </c>
      <c r="G422" s="157">
        <f t="shared" si="33"/>
        <v>97.35099337748345</v>
      </c>
      <c r="H422" s="134">
        <f t="shared" si="34"/>
        <v>-4000</v>
      </c>
      <c r="I422" s="230">
        <f t="shared" si="26"/>
        <v>134665.5</v>
      </c>
    </row>
    <row r="423" spans="1:9" ht="23.25">
      <c r="A423" s="160">
        <v>411200</v>
      </c>
      <c r="B423" s="161" t="s">
        <v>251</v>
      </c>
      <c r="C423" s="132" t="s">
        <v>252</v>
      </c>
      <c r="D423" s="186">
        <v>28000</v>
      </c>
      <c r="E423" s="191">
        <v>13169</v>
      </c>
      <c r="F423" s="186">
        <v>31000</v>
      </c>
      <c r="G423" s="10">
        <f t="shared" si="33"/>
        <v>110.71428571428572</v>
      </c>
      <c r="H423" s="133">
        <f t="shared" si="34"/>
        <v>3000</v>
      </c>
      <c r="I423" s="230">
        <f t="shared" si="26"/>
        <v>19753.5</v>
      </c>
    </row>
    <row r="424" spans="1:9" ht="23.25">
      <c r="A424" s="160" t="s">
        <v>50</v>
      </c>
      <c r="B424" s="161" t="s">
        <v>251</v>
      </c>
      <c r="C424" s="132" t="s">
        <v>253</v>
      </c>
      <c r="D424" s="186">
        <v>15000</v>
      </c>
      <c r="E424" s="191">
        <v>5914</v>
      </c>
      <c r="F424" s="186">
        <v>16000</v>
      </c>
      <c r="G424" s="10">
        <f t="shared" si="33"/>
        <v>106.66666666666667</v>
      </c>
      <c r="H424" s="133">
        <f t="shared" si="34"/>
        <v>1000</v>
      </c>
      <c r="I424" s="230">
        <f t="shared" si="26"/>
        <v>8871</v>
      </c>
    </row>
    <row r="425" spans="1:9" ht="23.25">
      <c r="A425" s="19">
        <v>411200</v>
      </c>
      <c r="B425" s="23"/>
      <c r="C425" s="21" t="s">
        <v>339</v>
      </c>
      <c r="D425" s="214">
        <f>SUM(D423:D424)</f>
        <v>43000</v>
      </c>
      <c r="E425" s="214">
        <f>SUM(E423:E424)</f>
        <v>19083</v>
      </c>
      <c r="F425" s="214">
        <f>SUM(F423:F424)</f>
        <v>47000</v>
      </c>
      <c r="G425" s="157">
        <f t="shared" si="33"/>
        <v>109.30232558139534</v>
      </c>
      <c r="H425" s="134">
        <f t="shared" si="34"/>
        <v>4000</v>
      </c>
      <c r="I425" s="230">
        <f aca="true" t="shared" si="35" ref="I425:I488">PRODUCT(E425/2,3)</f>
        <v>28624.5</v>
      </c>
    </row>
    <row r="426" spans="1:9" ht="23.25">
      <c r="A426" s="19">
        <v>412000</v>
      </c>
      <c r="B426" s="23"/>
      <c r="C426" s="21" t="s">
        <v>53</v>
      </c>
      <c r="D426" s="187">
        <f>D427+D428+D430+D429+D431+D432</f>
        <v>39500</v>
      </c>
      <c r="E426" s="187">
        <f>E427+E428+E430+E429+E431+E432</f>
        <v>23775</v>
      </c>
      <c r="F426" s="187">
        <f>F427+F428+F430+F429+F431+F432</f>
        <v>53000</v>
      </c>
      <c r="G426" s="157">
        <f t="shared" si="33"/>
        <v>134.17721518987344</v>
      </c>
      <c r="H426" s="134">
        <f t="shared" si="34"/>
        <v>13500</v>
      </c>
      <c r="I426" s="230">
        <f t="shared" si="35"/>
        <v>35662.5</v>
      </c>
    </row>
    <row r="427" spans="1:9" ht="23.25">
      <c r="A427" s="17">
        <v>412200</v>
      </c>
      <c r="B427" s="23" t="s">
        <v>251</v>
      </c>
      <c r="C427" s="24" t="s">
        <v>254</v>
      </c>
      <c r="D427" s="191">
        <v>12500</v>
      </c>
      <c r="E427" s="191">
        <v>6862</v>
      </c>
      <c r="F427" s="191">
        <v>26000</v>
      </c>
      <c r="G427" s="10">
        <f t="shared" si="33"/>
        <v>208</v>
      </c>
      <c r="H427" s="133">
        <f t="shared" si="34"/>
        <v>13500</v>
      </c>
      <c r="I427" s="230">
        <f t="shared" si="35"/>
        <v>10293</v>
      </c>
    </row>
    <row r="428" spans="1:9" ht="23.25">
      <c r="A428" s="17">
        <v>412300</v>
      </c>
      <c r="B428" s="23" t="s">
        <v>251</v>
      </c>
      <c r="C428" s="24" t="s">
        <v>57</v>
      </c>
      <c r="D428" s="191">
        <v>5000</v>
      </c>
      <c r="E428" s="191">
        <v>2812</v>
      </c>
      <c r="F428" s="191">
        <v>5000</v>
      </c>
      <c r="G428" s="10">
        <f t="shared" si="33"/>
        <v>100</v>
      </c>
      <c r="H428" s="133">
        <f t="shared" si="34"/>
        <v>0</v>
      </c>
      <c r="I428" s="230">
        <f t="shared" si="35"/>
        <v>4218</v>
      </c>
    </row>
    <row r="429" spans="1:9" ht="23.25">
      <c r="A429" s="17">
        <v>412500</v>
      </c>
      <c r="B429" s="23" t="s">
        <v>251</v>
      </c>
      <c r="C429" s="24" t="s">
        <v>61</v>
      </c>
      <c r="D429" s="191">
        <v>1000</v>
      </c>
      <c r="E429" s="191">
        <v>495</v>
      </c>
      <c r="F429" s="191">
        <v>1000</v>
      </c>
      <c r="G429" s="10">
        <f t="shared" si="33"/>
        <v>100</v>
      </c>
      <c r="H429" s="133">
        <f t="shared" si="34"/>
        <v>0</v>
      </c>
      <c r="I429" s="230">
        <f t="shared" si="35"/>
        <v>742.5</v>
      </c>
    </row>
    <row r="430" spans="1:9" ht="23.25">
      <c r="A430" s="17" t="s">
        <v>62</v>
      </c>
      <c r="B430" s="23" t="s">
        <v>251</v>
      </c>
      <c r="C430" s="24" t="s">
        <v>63</v>
      </c>
      <c r="D430" s="191">
        <v>6000</v>
      </c>
      <c r="E430" s="191">
        <v>4028</v>
      </c>
      <c r="F430" s="191">
        <v>6000</v>
      </c>
      <c r="G430" s="10">
        <f t="shared" si="33"/>
        <v>100</v>
      </c>
      <c r="H430" s="133">
        <f t="shared" si="34"/>
        <v>0</v>
      </c>
      <c r="I430" s="230">
        <f t="shared" si="35"/>
        <v>6042</v>
      </c>
    </row>
    <row r="431" spans="1:9" ht="23.25">
      <c r="A431" s="17" t="s">
        <v>65</v>
      </c>
      <c r="B431" s="23" t="s">
        <v>251</v>
      </c>
      <c r="C431" s="24" t="s">
        <v>66</v>
      </c>
      <c r="D431" s="191">
        <v>11000</v>
      </c>
      <c r="E431" s="191">
        <v>7581</v>
      </c>
      <c r="F431" s="191">
        <v>11000</v>
      </c>
      <c r="G431" s="10">
        <f t="shared" si="33"/>
        <v>100</v>
      </c>
      <c r="H431" s="133">
        <f t="shared" si="34"/>
        <v>0</v>
      </c>
      <c r="I431" s="230">
        <f t="shared" si="35"/>
        <v>11371.5</v>
      </c>
    </row>
    <row r="432" spans="1:9" ht="23.25">
      <c r="A432" s="17">
        <v>412900</v>
      </c>
      <c r="B432" s="23" t="s">
        <v>251</v>
      </c>
      <c r="C432" s="24" t="s">
        <v>69</v>
      </c>
      <c r="D432" s="191">
        <v>4000</v>
      </c>
      <c r="E432" s="191">
        <v>1997</v>
      </c>
      <c r="F432" s="191">
        <v>4000</v>
      </c>
      <c r="G432" s="10">
        <f t="shared" si="33"/>
        <v>100</v>
      </c>
      <c r="H432" s="133">
        <f t="shared" si="34"/>
        <v>0</v>
      </c>
      <c r="I432" s="230">
        <f t="shared" si="35"/>
        <v>2995.5</v>
      </c>
    </row>
    <row r="433" spans="1:9" ht="23.25">
      <c r="A433" s="19">
        <v>416000</v>
      </c>
      <c r="B433" s="23"/>
      <c r="C433" s="21" t="s">
        <v>255</v>
      </c>
      <c r="D433" s="187">
        <f>D434+D435+D436</f>
        <v>912000</v>
      </c>
      <c r="E433" s="187">
        <f>E434+E435+E436</f>
        <v>617720</v>
      </c>
      <c r="F433" s="187">
        <f>F434+F435+F436</f>
        <v>932000</v>
      </c>
      <c r="G433" s="157">
        <f t="shared" si="33"/>
        <v>102.19298245614034</v>
      </c>
      <c r="H433" s="134">
        <f t="shared" si="34"/>
        <v>20000</v>
      </c>
      <c r="I433" s="230">
        <f t="shared" si="35"/>
        <v>926580</v>
      </c>
    </row>
    <row r="434" spans="1:9" ht="23.25">
      <c r="A434" s="17">
        <v>416100</v>
      </c>
      <c r="B434" s="23" t="s">
        <v>251</v>
      </c>
      <c r="C434" s="24" t="s">
        <v>256</v>
      </c>
      <c r="D434" s="191">
        <v>630000</v>
      </c>
      <c r="E434" s="191">
        <v>428730</v>
      </c>
      <c r="F434" s="191">
        <v>650000</v>
      </c>
      <c r="G434" s="10">
        <f t="shared" si="33"/>
        <v>103.17460317460319</v>
      </c>
      <c r="H434" s="133">
        <f t="shared" si="34"/>
        <v>20000</v>
      </c>
      <c r="I434" s="230">
        <f t="shared" si="35"/>
        <v>643095</v>
      </c>
    </row>
    <row r="435" spans="1:9" ht="23.25">
      <c r="A435" s="17">
        <v>416200</v>
      </c>
      <c r="B435" s="23" t="s">
        <v>251</v>
      </c>
      <c r="C435" s="24" t="s">
        <v>257</v>
      </c>
      <c r="D435" s="191">
        <v>27000</v>
      </c>
      <c r="E435" s="191">
        <v>16568</v>
      </c>
      <c r="F435" s="191">
        <v>24000</v>
      </c>
      <c r="G435" s="10">
        <f t="shared" si="33"/>
        <v>88.88888888888889</v>
      </c>
      <c r="H435" s="133">
        <f t="shared" si="34"/>
        <v>-3000</v>
      </c>
      <c r="I435" s="230">
        <f t="shared" si="35"/>
        <v>24852</v>
      </c>
    </row>
    <row r="436" spans="1:9" ht="23.25">
      <c r="A436" s="17">
        <v>416300</v>
      </c>
      <c r="B436" s="23" t="s">
        <v>251</v>
      </c>
      <c r="C436" s="24" t="s">
        <v>258</v>
      </c>
      <c r="D436" s="191">
        <v>255000</v>
      </c>
      <c r="E436" s="191">
        <v>172422</v>
      </c>
      <c r="F436" s="191">
        <v>258000</v>
      </c>
      <c r="G436" s="10">
        <f t="shared" si="33"/>
        <v>101.17647058823529</v>
      </c>
      <c r="H436" s="133">
        <f t="shared" si="34"/>
        <v>3000</v>
      </c>
      <c r="I436" s="230">
        <f t="shared" si="35"/>
        <v>258633</v>
      </c>
    </row>
    <row r="437" spans="1:9" ht="23.25">
      <c r="A437" s="19">
        <v>511000</v>
      </c>
      <c r="B437" s="23"/>
      <c r="C437" s="21" t="s">
        <v>94</v>
      </c>
      <c r="D437" s="187">
        <f>D438+D439</f>
        <v>2500</v>
      </c>
      <c r="E437" s="187">
        <f>E438+E439</f>
        <v>215</v>
      </c>
      <c r="F437" s="187">
        <f>F438+F439</f>
        <v>2500</v>
      </c>
      <c r="G437" s="157">
        <f t="shared" si="33"/>
        <v>100</v>
      </c>
      <c r="H437" s="134">
        <f t="shared" si="34"/>
        <v>0</v>
      </c>
      <c r="I437" s="230">
        <f t="shared" si="35"/>
        <v>322.5</v>
      </c>
    </row>
    <row r="438" spans="1:9" ht="23.25">
      <c r="A438" s="17">
        <v>511300</v>
      </c>
      <c r="B438" s="23" t="s">
        <v>251</v>
      </c>
      <c r="C438" s="24" t="s">
        <v>100</v>
      </c>
      <c r="D438" s="191">
        <v>2000</v>
      </c>
      <c r="E438" s="191">
        <v>215</v>
      </c>
      <c r="F438" s="191">
        <v>2000</v>
      </c>
      <c r="G438" s="10">
        <f t="shared" si="33"/>
        <v>100</v>
      </c>
      <c r="H438" s="133">
        <f t="shared" si="34"/>
        <v>0</v>
      </c>
      <c r="I438" s="230">
        <f t="shared" si="35"/>
        <v>322.5</v>
      </c>
    </row>
    <row r="439" spans="1:9" ht="24" thickBot="1">
      <c r="A439" s="53" t="s">
        <v>105</v>
      </c>
      <c r="B439" s="16" t="s">
        <v>251</v>
      </c>
      <c r="C439" s="78" t="s">
        <v>247</v>
      </c>
      <c r="D439" s="222">
        <v>500</v>
      </c>
      <c r="E439" s="222">
        <v>0</v>
      </c>
      <c r="F439" s="222">
        <v>500</v>
      </c>
      <c r="G439" s="10">
        <f t="shared" si="33"/>
        <v>100</v>
      </c>
      <c r="H439" s="133">
        <f t="shared" si="34"/>
        <v>0</v>
      </c>
      <c r="I439" s="230">
        <f t="shared" si="35"/>
        <v>0</v>
      </c>
    </row>
    <row r="440" spans="1:9" ht="24" thickBot="1">
      <c r="A440" s="65"/>
      <c r="B440" s="14"/>
      <c r="C440" s="67" t="s">
        <v>259</v>
      </c>
      <c r="D440" s="223"/>
      <c r="E440" s="308"/>
      <c r="F440" s="223"/>
      <c r="G440" s="27"/>
      <c r="H440" s="25"/>
      <c r="I440" s="230">
        <f t="shared" si="35"/>
        <v>0</v>
      </c>
    </row>
    <row r="441" spans="1:9" ht="24" thickBot="1">
      <c r="A441" s="65"/>
      <c r="B441" s="14"/>
      <c r="C441" s="67" t="s">
        <v>249</v>
      </c>
      <c r="D441" s="212">
        <f>D419+D426+D433+D437</f>
        <v>1148000</v>
      </c>
      <c r="E441" s="212">
        <f>E419+E426+E433+E437</f>
        <v>750570</v>
      </c>
      <c r="F441" s="212">
        <f>F419+F426+F433+F437</f>
        <v>1181500</v>
      </c>
      <c r="G441" s="243">
        <f>F441/D441*100</f>
        <v>102.91811846689896</v>
      </c>
      <c r="H441" s="135">
        <f>F441-D441</f>
        <v>33500</v>
      </c>
      <c r="I441" s="230">
        <f t="shared" si="35"/>
        <v>1125855</v>
      </c>
    </row>
    <row r="442" spans="1:9" ht="96" customHeight="1" thickBot="1">
      <c r="A442" s="56"/>
      <c r="B442" s="2"/>
      <c r="C442" s="28"/>
      <c r="D442" s="213"/>
      <c r="E442" s="213"/>
      <c r="F442" s="213"/>
      <c r="G442" s="13"/>
      <c r="H442" s="13"/>
      <c r="I442" s="230">
        <f t="shared" si="35"/>
        <v>0</v>
      </c>
    </row>
    <row r="443" spans="1:9" ht="24" thickBot="1">
      <c r="A443" s="70" t="s">
        <v>260</v>
      </c>
      <c r="B443" s="70"/>
      <c r="C443" s="71"/>
      <c r="D443" s="212"/>
      <c r="E443" s="307"/>
      <c r="F443" s="212"/>
      <c r="G443" s="12"/>
      <c r="H443" s="12"/>
      <c r="I443" s="230">
        <f t="shared" si="35"/>
        <v>0</v>
      </c>
    </row>
    <row r="444" spans="1:9" ht="24" thickBot="1">
      <c r="A444" s="67" t="s">
        <v>261</v>
      </c>
      <c r="B444" s="67"/>
      <c r="C444" s="71"/>
      <c r="D444" s="212"/>
      <c r="E444" s="307"/>
      <c r="F444" s="212"/>
      <c r="G444" s="12"/>
      <c r="H444" s="12"/>
      <c r="I444" s="230">
        <f t="shared" si="35"/>
        <v>0</v>
      </c>
    </row>
    <row r="445" spans="1:9" ht="23.25">
      <c r="A445" s="72">
        <v>411000</v>
      </c>
      <c r="B445" s="83"/>
      <c r="C445" s="73" t="s">
        <v>44</v>
      </c>
      <c r="D445" s="214">
        <f>D448+D449+D450</f>
        <v>645000</v>
      </c>
      <c r="E445" s="214">
        <f>E448+E449+E450</f>
        <v>375358</v>
      </c>
      <c r="F445" s="214">
        <f>F448+F449+F450</f>
        <v>631500</v>
      </c>
      <c r="G445" s="157">
        <f aca="true" t="shared" si="36" ref="G445:G459">F445/D445*100</f>
        <v>97.90697674418605</v>
      </c>
      <c r="H445" s="134">
        <f>F445-D445</f>
        <v>-13500</v>
      </c>
      <c r="I445" s="230">
        <f t="shared" si="35"/>
        <v>563037</v>
      </c>
    </row>
    <row r="446" spans="1:9" ht="23.25">
      <c r="A446" s="17">
        <v>411110</v>
      </c>
      <c r="B446" s="23" t="s">
        <v>262</v>
      </c>
      <c r="C446" s="24" t="s">
        <v>175</v>
      </c>
      <c r="D446" s="191">
        <v>294400</v>
      </c>
      <c r="E446" s="191">
        <v>194409</v>
      </c>
      <c r="F446" s="191">
        <v>295400</v>
      </c>
      <c r="G446" s="10">
        <f t="shared" si="36"/>
        <v>100.33967391304348</v>
      </c>
      <c r="H446" s="133">
        <f aca="true" t="shared" si="37" ref="H446:H484">F446-D446</f>
        <v>1000</v>
      </c>
      <c r="I446" s="230">
        <f t="shared" si="35"/>
        <v>291613.5</v>
      </c>
    </row>
    <row r="447" spans="1:9" ht="23.25">
      <c r="A447" s="17" t="s">
        <v>45</v>
      </c>
      <c r="B447" s="23" t="s">
        <v>262</v>
      </c>
      <c r="C447" s="24" t="s">
        <v>47</v>
      </c>
      <c r="D447" s="191">
        <v>191800</v>
      </c>
      <c r="E447" s="191">
        <v>121964</v>
      </c>
      <c r="F447" s="191">
        <v>183000</v>
      </c>
      <c r="G447" s="10">
        <f t="shared" si="36"/>
        <v>95.4118873826903</v>
      </c>
      <c r="H447" s="133">
        <f t="shared" si="37"/>
        <v>-8800</v>
      </c>
      <c r="I447" s="230">
        <f t="shared" si="35"/>
        <v>182946</v>
      </c>
    </row>
    <row r="448" spans="1:9" ht="23.25">
      <c r="A448" s="19">
        <v>411100</v>
      </c>
      <c r="B448" s="23"/>
      <c r="C448" s="21" t="s">
        <v>48</v>
      </c>
      <c r="D448" s="187">
        <f>D446+D447</f>
        <v>486200</v>
      </c>
      <c r="E448" s="187">
        <f>E446+E447</f>
        <v>316373</v>
      </c>
      <c r="F448" s="187">
        <f>F446+F447</f>
        <v>478400</v>
      </c>
      <c r="G448" s="157">
        <f t="shared" si="36"/>
        <v>98.3957219251337</v>
      </c>
      <c r="H448" s="134">
        <f t="shared" si="37"/>
        <v>-7800</v>
      </c>
      <c r="I448" s="230">
        <f t="shared" si="35"/>
        <v>474559.5</v>
      </c>
    </row>
    <row r="449" spans="1:9" ht="23.25">
      <c r="A449" s="160">
        <v>411200</v>
      </c>
      <c r="B449" s="161" t="s">
        <v>262</v>
      </c>
      <c r="C449" s="132" t="s">
        <v>252</v>
      </c>
      <c r="D449" s="186">
        <v>100500</v>
      </c>
      <c r="E449" s="191">
        <v>38280</v>
      </c>
      <c r="F449" s="186">
        <v>97600</v>
      </c>
      <c r="G449" s="10">
        <f t="shared" si="36"/>
        <v>97.11442786069652</v>
      </c>
      <c r="H449" s="133">
        <f t="shared" si="37"/>
        <v>-2900</v>
      </c>
      <c r="I449" s="230">
        <f t="shared" si="35"/>
        <v>57420</v>
      </c>
    </row>
    <row r="450" spans="1:9" ht="23.25">
      <c r="A450" s="160">
        <v>411290</v>
      </c>
      <c r="B450" s="161" t="s">
        <v>262</v>
      </c>
      <c r="C450" s="132" t="s">
        <v>253</v>
      </c>
      <c r="D450" s="186">
        <v>58300</v>
      </c>
      <c r="E450" s="191">
        <v>20705</v>
      </c>
      <c r="F450" s="186">
        <v>55500</v>
      </c>
      <c r="G450" s="10">
        <f t="shared" si="36"/>
        <v>95.19725557461408</v>
      </c>
      <c r="H450" s="133">
        <f t="shared" si="37"/>
        <v>-2800</v>
      </c>
      <c r="I450" s="230">
        <f t="shared" si="35"/>
        <v>31057.5</v>
      </c>
    </row>
    <row r="451" spans="1:9" ht="23.25">
      <c r="A451" s="19">
        <v>411200</v>
      </c>
      <c r="B451" s="23"/>
      <c r="C451" s="21" t="s">
        <v>339</v>
      </c>
      <c r="D451" s="214">
        <f>SUM(D449:D450)</f>
        <v>158800</v>
      </c>
      <c r="E451" s="214">
        <f>SUM(E449:E450)</f>
        <v>58985</v>
      </c>
      <c r="F451" s="214">
        <f>SUM(F449:F450)</f>
        <v>153100</v>
      </c>
      <c r="G451" s="157">
        <f t="shared" si="36"/>
        <v>96.41057934508817</v>
      </c>
      <c r="H451" s="134">
        <f t="shared" si="37"/>
        <v>-5700</v>
      </c>
      <c r="I451" s="230">
        <f t="shared" si="35"/>
        <v>88477.5</v>
      </c>
    </row>
    <row r="452" spans="1:9" ht="23.25">
      <c r="A452" s="19">
        <v>412000</v>
      </c>
      <c r="B452" s="23"/>
      <c r="C452" s="21" t="s">
        <v>53</v>
      </c>
      <c r="D452" s="187">
        <f>D453+D454+D455+D456+D457+D458+D459</f>
        <v>125000</v>
      </c>
      <c r="E452" s="187">
        <f>E453+E454+E455+E456+E457+E458+E459</f>
        <v>82921</v>
      </c>
      <c r="F452" s="187">
        <f>F453+F454+F455+F456+F457+F458+F459</f>
        <v>133700</v>
      </c>
      <c r="G452" s="157">
        <f t="shared" si="36"/>
        <v>106.96000000000001</v>
      </c>
      <c r="H452" s="134">
        <f t="shared" si="37"/>
        <v>8700</v>
      </c>
      <c r="I452" s="230">
        <f t="shared" si="35"/>
        <v>124381.5</v>
      </c>
    </row>
    <row r="453" spans="1:9" ht="23.25">
      <c r="A453" s="17">
        <v>412200</v>
      </c>
      <c r="B453" s="23" t="s">
        <v>262</v>
      </c>
      <c r="C453" s="24" t="s">
        <v>254</v>
      </c>
      <c r="D453" s="191">
        <v>48000</v>
      </c>
      <c r="E453" s="191">
        <v>36700</v>
      </c>
      <c r="F453" s="191">
        <v>48000</v>
      </c>
      <c r="G453" s="10">
        <f t="shared" si="36"/>
        <v>100</v>
      </c>
      <c r="H453" s="133">
        <f t="shared" si="37"/>
        <v>0</v>
      </c>
      <c r="I453" s="230">
        <f t="shared" si="35"/>
        <v>55050</v>
      </c>
    </row>
    <row r="454" spans="1:9" ht="23.25">
      <c r="A454" s="17">
        <v>412300</v>
      </c>
      <c r="B454" s="23" t="s">
        <v>262</v>
      </c>
      <c r="C454" s="24" t="s">
        <v>57</v>
      </c>
      <c r="D454" s="191">
        <v>10500</v>
      </c>
      <c r="E454" s="191">
        <v>6038</v>
      </c>
      <c r="F454" s="191">
        <v>11500</v>
      </c>
      <c r="G454" s="10">
        <f t="shared" si="36"/>
        <v>109.52380952380953</v>
      </c>
      <c r="H454" s="133">
        <f t="shared" si="37"/>
        <v>1000</v>
      </c>
      <c r="I454" s="230">
        <f t="shared" si="35"/>
        <v>9057</v>
      </c>
    </row>
    <row r="455" spans="1:9" ht="23.25">
      <c r="A455" s="17" t="s">
        <v>58</v>
      </c>
      <c r="B455" s="23" t="s">
        <v>262</v>
      </c>
      <c r="C455" s="24" t="s">
        <v>59</v>
      </c>
      <c r="D455" s="191">
        <v>38000</v>
      </c>
      <c r="E455" s="191">
        <v>19489</v>
      </c>
      <c r="F455" s="191">
        <v>40400</v>
      </c>
      <c r="G455" s="10">
        <f t="shared" si="36"/>
        <v>106.3157894736842</v>
      </c>
      <c r="H455" s="133">
        <f>F455-D455</f>
        <v>2400</v>
      </c>
      <c r="I455" s="230">
        <f t="shared" si="35"/>
        <v>29233.5</v>
      </c>
    </row>
    <row r="456" spans="1:9" ht="23.25">
      <c r="A456" s="17">
        <v>412500</v>
      </c>
      <c r="B456" s="23" t="s">
        <v>262</v>
      </c>
      <c r="C456" s="24" t="s">
        <v>61</v>
      </c>
      <c r="D456" s="191">
        <v>5000</v>
      </c>
      <c r="E456" s="191">
        <v>3491</v>
      </c>
      <c r="F456" s="191">
        <v>5000</v>
      </c>
      <c r="G456" s="10">
        <f t="shared" si="36"/>
        <v>100</v>
      </c>
      <c r="H456" s="133">
        <f t="shared" si="37"/>
        <v>0</v>
      </c>
      <c r="I456" s="230">
        <f t="shared" si="35"/>
        <v>5236.5</v>
      </c>
    </row>
    <row r="457" spans="1:9" ht="23.25">
      <c r="A457" s="17" t="s">
        <v>62</v>
      </c>
      <c r="B457" s="23" t="s">
        <v>262</v>
      </c>
      <c r="C457" s="24" t="s">
        <v>63</v>
      </c>
      <c r="D457" s="191">
        <v>2000</v>
      </c>
      <c r="E457" s="191">
        <v>725</v>
      </c>
      <c r="F457" s="191">
        <v>2000</v>
      </c>
      <c r="G457" s="10">
        <f t="shared" si="36"/>
        <v>100</v>
      </c>
      <c r="H457" s="133">
        <f t="shared" si="37"/>
        <v>0</v>
      </c>
      <c r="I457" s="230">
        <f t="shared" si="35"/>
        <v>1087.5</v>
      </c>
    </row>
    <row r="458" spans="1:9" ht="23.25">
      <c r="A458" s="17" t="s">
        <v>65</v>
      </c>
      <c r="B458" s="23" t="s">
        <v>262</v>
      </c>
      <c r="C458" s="24" t="s">
        <v>66</v>
      </c>
      <c r="D458" s="191">
        <v>9000</v>
      </c>
      <c r="E458" s="191">
        <v>4487</v>
      </c>
      <c r="F458" s="191">
        <v>9000</v>
      </c>
      <c r="G458" s="10">
        <f t="shared" si="36"/>
        <v>100</v>
      </c>
      <c r="H458" s="133">
        <f t="shared" si="37"/>
        <v>0</v>
      </c>
      <c r="I458" s="230">
        <f t="shared" si="35"/>
        <v>6730.5</v>
      </c>
    </row>
    <row r="459" spans="1:9" ht="23.25">
      <c r="A459" s="17">
        <v>412900</v>
      </c>
      <c r="B459" s="23" t="s">
        <v>262</v>
      </c>
      <c r="C459" s="24" t="s">
        <v>69</v>
      </c>
      <c r="D459" s="191">
        <v>12500</v>
      </c>
      <c r="E459" s="191">
        <v>11991</v>
      </c>
      <c r="F459" s="191">
        <v>17800</v>
      </c>
      <c r="G459" s="10">
        <f t="shared" si="36"/>
        <v>142.4</v>
      </c>
      <c r="H459" s="133">
        <f t="shared" si="37"/>
        <v>5300</v>
      </c>
      <c r="I459" s="230">
        <f t="shared" si="35"/>
        <v>17986.5</v>
      </c>
    </row>
    <row r="460" spans="1:9" ht="22.5">
      <c r="A460" s="235" t="s">
        <v>81</v>
      </c>
      <c r="B460" s="236"/>
      <c r="C460" s="156" t="s">
        <v>393</v>
      </c>
      <c r="D460" s="188">
        <v>0</v>
      </c>
      <c r="E460" s="187">
        <f>SUM(E461)</f>
        <v>707</v>
      </c>
      <c r="F460" s="187">
        <f>SUM(F461)</f>
        <v>707</v>
      </c>
      <c r="G460" s="4">
        <v>0</v>
      </c>
      <c r="H460" s="100">
        <f t="shared" si="37"/>
        <v>707</v>
      </c>
      <c r="I460" s="238">
        <f t="shared" si="35"/>
        <v>1060.5</v>
      </c>
    </row>
    <row r="461" spans="1:9" ht="23.25">
      <c r="A461" s="17" t="s">
        <v>81</v>
      </c>
      <c r="B461" s="23" t="s">
        <v>262</v>
      </c>
      <c r="C461" s="24" t="s">
        <v>394</v>
      </c>
      <c r="D461" s="191">
        <v>0</v>
      </c>
      <c r="E461" s="186">
        <v>707</v>
      </c>
      <c r="F461" s="186">
        <v>707</v>
      </c>
      <c r="G461" s="10">
        <v>0</v>
      </c>
      <c r="H461" s="133">
        <f t="shared" si="37"/>
        <v>707</v>
      </c>
      <c r="I461" s="238">
        <f t="shared" si="35"/>
        <v>1060.5</v>
      </c>
    </row>
    <row r="462" spans="1:9" ht="23.25">
      <c r="A462" s="19">
        <v>511000</v>
      </c>
      <c r="B462" s="23"/>
      <c r="C462" s="21" t="s">
        <v>94</v>
      </c>
      <c r="D462" s="187">
        <f>D463+D464+D465</f>
        <v>9500</v>
      </c>
      <c r="E462" s="187">
        <f>E463+E464+E465</f>
        <v>4126</v>
      </c>
      <c r="F462" s="187">
        <f>F463+F464+F465</f>
        <v>9500</v>
      </c>
      <c r="G462" s="157">
        <f>F462/D462*100</f>
        <v>100</v>
      </c>
      <c r="H462" s="134">
        <f t="shared" si="37"/>
        <v>0</v>
      </c>
      <c r="I462" s="230">
        <f t="shared" si="35"/>
        <v>6189</v>
      </c>
    </row>
    <row r="463" spans="1:9" ht="23.25">
      <c r="A463" s="17" t="s">
        <v>97</v>
      </c>
      <c r="B463" s="23" t="s">
        <v>262</v>
      </c>
      <c r="C463" s="24" t="s">
        <v>98</v>
      </c>
      <c r="D463" s="191">
        <v>0</v>
      </c>
      <c r="E463" s="191">
        <v>0</v>
      </c>
      <c r="F463" s="191">
        <v>0</v>
      </c>
      <c r="G463" s="10">
        <v>0</v>
      </c>
      <c r="H463" s="133">
        <f t="shared" si="37"/>
        <v>0</v>
      </c>
      <c r="I463" s="230">
        <f t="shared" si="35"/>
        <v>0</v>
      </c>
    </row>
    <row r="464" spans="1:9" ht="23.25">
      <c r="A464" s="17">
        <v>511300</v>
      </c>
      <c r="B464" s="23" t="s">
        <v>262</v>
      </c>
      <c r="C464" s="24" t="s">
        <v>100</v>
      </c>
      <c r="D464" s="191">
        <v>7000</v>
      </c>
      <c r="E464" s="191">
        <v>3946</v>
      </c>
      <c r="F464" s="191">
        <v>7000</v>
      </c>
      <c r="G464" s="10">
        <f>F464/D464*100</f>
        <v>100</v>
      </c>
      <c r="H464" s="133">
        <f t="shared" si="37"/>
        <v>0</v>
      </c>
      <c r="I464" s="230">
        <f t="shared" si="35"/>
        <v>5919</v>
      </c>
    </row>
    <row r="465" spans="1:9" ht="24" thickBot="1">
      <c r="A465" s="53" t="s">
        <v>105</v>
      </c>
      <c r="B465" s="16" t="s">
        <v>262</v>
      </c>
      <c r="C465" s="78" t="s">
        <v>263</v>
      </c>
      <c r="D465" s="191">
        <v>2500</v>
      </c>
      <c r="E465" s="191">
        <v>180</v>
      </c>
      <c r="F465" s="191">
        <v>2500</v>
      </c>
      <c r="G465" s="242">
        <f>F465/D465*100</f>
        <v>100</v>
      </c>
      <c r="H465" s="255">
        <f t="shared" si="37"/>
        <v>0</v>
      </c>
      <c r="I465" s="230">
        <f t="shared" si="35"/>
        <v>270</v>
      </c>
    </row>
    <row r="466" spans="1:9" ht="24" thickBot="1">
      <c r="A466" s="65"/>
      <c r="B466" s="84"/>
      <c r="C466" s="67" t="s">
        <v>264</v>
      </c>
      <c r="D466" s="212">
        <f>D445+D452+D462</f>
        <v>779500</v>
      </c>
      <c r="E466" s="212">
        <f>E445+E452+E462+E460</f>
        <v>463112</v>
      </c>
      <c r="F466" s="212">
        <f>F445+F452+F462+F460</f>
        <v>775407</v>
      </c>
      <c r="G466" s="244">
        <f>F466/D466*100</f>
        <v>99.47491982039769</v>
      </c>
      <c r="H466" s="135">
        <f>F466-D466</f>
        <v>-4093</v>
      </c>
      <c r="I466" s="230">
        <f t="shared" si="35"/>
        <v>694668</v>
      </c>
    </row>
    <row r="467" spans="1:9" ht="24" thickBot="1">
      <c r="A467" s="56"/>
      <c r="B467" s="2"/>
      <c r="C467" s="28"/>
      <c r="D467" s="213"/>
      <c r="E467" s="310"/>
      <c r="F467" s="213"/>
      <c r="G467" s="13"/>
      <c r="H467" s="13"/>
      <c r="I467" s="230">
        <f t="shared" si="35"/>
        <v>0</v>
      </c>
    </row>
    <row r="468" spans="1:9" ht="24" thickBot="1">
      <c r="A468" s="70" t="s">
        <v>265</v>
      </c>
      <c r="B468" s="70"/>
      <c r="C468" s="71"/>
      <c r="D468" s="212"/>
      <c r="E468" s="307"/>
      <c r="F468" s="212"/>
      <c r="G468" s="12"/>
      <c r="H468" s="12"/>
      <c r="I468" s="230">
        <f t="shared" si="35"/>
        <v>0</v>
      </c>
    </row>
    <row r="469" spans="1:9" ht="24" thickBot="1">
      <c r="A469" s="67" t="s">
        <v>266</v>
      </c>
      <c r="B469" s="67"/>
      <c r="C469" s="71"/>
      <c r="D469" s="212"/>
      <c r="E469" s="307"/>
      <c r="F469" s="212"/>
      <c r="G469" s="12"/>
      <c r="H469" s="12"/>
      <c r="I469" s="230">
        <f t="shared" si="35"/>
        <v>0</v>
      </c>
    </row>
    <row r="470" spans="1:9" ht="23.25">
      <c r="A470" s="19">
        <v>411200</v>
      </c>
      <c r="B470" s="23"/>
      <c r="C470" s="21" t="s">
        <v>339</v>
      </c>
      <c r="D470" s="214">
        <f>SUM(D471:D471)</f>
        <v>6500</v>
      </c>
      <c r="E470" s="214">
        <f>SUM(E471:E471)</f>
        <v>3681</v>
      </c>
      <c r="F470" s="214">
        <f>SUM(F471:F471)</f>
        <v>6500</v>
      </c>
      <c r="G470" s="157">
        <f>F470/D470*100</f>
        <v>100</v>
      </c>
      <c r="H470" s="134">
        <f t="shared" si="37"/>
        <v>0</v>
      </c>
      <c r="I470" s="230">
        <f t="shared" si="35"/>
        <v>5521.5</v>
      </c>
    </row>
    <row r="471" spans="1:9" ht="23.25">
      <c r="A471" s="160">
        <v>411200</v>
      </c>
      <c r="B471" s="161" t="s">
        <v>267</v>
      </c>
      <c r="C471" s="132" t="s">
        <v>252</v>
      </c>
      <c r="D471" s="186">
        <v>6500</v>
      </c>
      <c r="E471" s="191">
        <v>3681</v>
      </c>
      <c r="F471" s="186">
        <v>6500</v>
      </c>
      <c r="G471" s="10">
        <f>F471/D471*100</f>
        <v>100</v>
      </c>
      <c r="H471" s="133">
        <f t="shared" si="37"/>
        <v>0</v>
      </c>
      <c r="I471" s="230">
        <f t="shared" si="35"/>
        <v>5521.5</v>
      </c>
    </row>
    <row r="472" spans="1:9" ht="22.5">
      <c r="A472" s="19">
        <v>412000</v>
      </c>
      <c r="B472" s="20" t="s">
        <v>267</v>
      </c>
      <c r="C472" s="21" t="s">
        <v>53</v>
      </c>
      <c r="D472" s="187">
        <f>SUM(D473:D479)</f>
        <v>65000</v>
      </c>
      <c r="E472" s="187">
        <f>SUM(E473:E479)</f>
        <v>32464</v>
      </c>
      <c r="F472" s="187">
        <f>SUM(F473:F479)</f>
        <v>64400</v>
      </c>
      <c r="G472" s="157">
        <f>F472/D472*100</f>
        <v>99.07692307692308</v>
      </c>
      <c r="H472" s="134">
        <f t="shared" si="37"/>
        <v>-600</v>
      </c>
      <c r="I472" s="230">
        <f t="shared" si="35"/>
        <v>48696</v>
      </c>
    </row>
    <row r="473" spans="1:9" ht="23.25">
      <c r="A473" s="17">
        <v>412200</v>
      </c>
      <c r="B473" s="23" t="s">
        <v>267</v>
      </c>
      <c r="C473" s="24" t="s">
        <v>254</v>
      </c>
      <c r="D473" s="191">
        <v>26500</v>
      </c>
      <c r="E473" s="191">
        <v>19436</v>
      </c>
      <c r="F473" s="191">
        <v>26500</v>
      </c>
      <c r="G473" s="10">
        <f aca="true" t="shared" si="38" ref="G473:G480">F473/D473*100</f>
        <v>100</v>
      </c>
      <c r="H473" s="133">
        <f t="shared" si="37"/>
        <v>0</v>
      </c>
      <c r="I473" s="230">
        <f t="shared" si="35"/>
        <v>29154</v>
      </c>
    </row>
    <row r="474" spans="1:9" ht="23.25">
      <c r="A474" s="17">
        <v>412300</v>
      </c>
      <c r="B474" s="23" t="s">
        <v>267</v>
      </c>
      <c r="C474" s="24" t="s">
        <v>57</v>
      </c>
      <c r="D474" s="191">
        <v>6000</v>
      </c>
      <c r="E474" s="191">
        <v>3003</v>
      </c>
      <c r="F474" s="191">
        <v>6000</v>
      </c>
      <c r="G474" s="10">
        <f t="shared" si="38"/>
        <v>100</v>
      </c>
      <c r="H474" s="133">
        <f t="shared" si="37"/>
        <v>0</v>
      </c>
      <c r="I474" s="230">
        <f t="shared" si="35"/>
        <v>4504.5</v>
      </c>
    </row>
    <row r="475" spans="1:9" ht="23.25">
      <c r="A475" s="17" t="s">
        <v>58</v>
      </c>
      <c r="B475" s="23" t="s">
        <v>267</v>
      </c>
      <c r="C475" s="24" t="s">
        <v>268</v>
      </c>
      <c r="D475" s="191">
        <v>3000</v>
      </c>
      <c r="E475" s="191">
        <v>0</v>
      </c>
      <c r="F475" s="191">
        <v>2000</v>
      </c>
      <c r="G475" s="10">
        <f t="shared" si="38"/>
        <v>66.66666666666666</v>
      </c>
      <c r="H475" s="133">
        <f t="shared" si="37"/>
        <v>-1000</v>
      </c>
      <c r="I475" s="230">
        <f t="shared" si="35"/>
        <v>0</v>
      </c>
    </row>
    <row r="476" spans="1:9" ht="23.25">
      <c r="A476" s="17">
        <v>412500</v>
      </c>
      <c r="B476" s="23" t="s">
        <v>267</v>
      </c>
      <c r="C476" s="24" t="s">
        <v>61</v>
      </c>
      <c r="D476" s="191">
        <v>4500</v>
      </c>
      <c r="E476" s="191">
        <v>1235</v>
      </c>
      <c r="F476" s="191">
        <v>4500</v>
      </c>
      <c r="G476" s="10">
        <f t="shared" si="38"/>
        <v>100</v>
      </c>
      <c r="H476" s="133">
        <f t="shared" si="37"/>
        <v>0</v>
      </c>
      <c r="I476" s="230">
        <f t="shared" si="35"/>
        <v>1852.5</v>
      </c>
    </row>
    <row r="477" spans="1:9" ht="23.25">
      <c r="A477" s="17">
        <v>412600</v>
      </c>
      <c r="B477" s="23" t="s">
        <v>267</v>
      </c>
      <c r="C477" s="24" t="s">
        <v>63</v>
      </c>
      <c r="D477" s="191">
        <v>10500</v>
      </c>
      <c r="E477" s="191">
        <v>4868</v>
      </c>
      <c r="F477" s="191">
        <v>10500</v>
      </c>
      <c r="G477" s="10">
        <f t="shared" si="38"/>
        <v>100</v>
      </c>
      <c r="H477" s="133">
        <f t="shared" si="37"/>
        <v>0</v>
      </c>
      <c r="I477" s="230">
        <f t="shared" si="35"/>
        <v>7302</v>
      </c>
    </row>
    <row r="478" spans="1:9" ht="23.25">
      <c r="A478" s="17" t="s">
        <v>65</v>
      </c>
      <c r="B478" s="23" t="s">
        <v>267</v>
      </c>
      <c r="C478" s="24" t="s">
        <v>66</v>
      </c>
      <c r="D478" s="191">
        <v>4000</v>
      </c>
      <c r="E478" s="191">
        <v>1842</v>
      </c>
      <c r="F478" s="191">
        <v>4200</v>
      </c>
      <c r="G478" s="10">
        <f t="shared" si="38"/>
        <v>105</v>
      </c>
      <c r="H478" s="133">
        <f t="shared" si="37"/>
        <v>200</v>
      </c>
      <c r="I478" s="230">
        <f t="shared" si="35"/>
        <v>2763</v>
      </c>
    </row>
    <row r="479" spans="1:9" ht="23.25">
      <c r="A479" s="17">
        <v>412900</v>
      </c>
      <c r="B479" s="23" t="s">
        <v>267</v>
      </c>
      <c r="C479" s="24" t="s">
        <v>69</v>
      </c>
      <c r="D479" s="191">
        <v>10500</v>
      </c>
      <c r="E479" s="191">
        <v>2080</v>
      </c>
      <c r="F479" s="191">
        <v>10700</v>
      </c>
      <c r="G479" s="10">
        <f t="shared" si="38"/>
        <v>101.9047619047619</v>
      </c>
      <c r="H479" s="133">
        <f t="shared" si="37"/>
        <v>200</v>
      </c>
      <c r="I479" s="230">
        <f t="shared" si="35"/>
        <v>3120</v>
      </c>
    </row>
    <row r="480" spans="1:9" ht="23.25">
      <c r="A480" s="19">
        <v>416100</v>
      </c>
      <c r="B480" s="23"/>
      <c r="C480" s="21" t="s">
        <v>87</v>
      </c>
      <c r="D480" s="187">
        <f>D481</f>
        <v>2000</v>
      </c>
      <c r="E480" s="187">
        <f>E481</f>
        <v>1555</v>
      </c>
      <c r="F480" s="187">
        <f>F481</f>
        <v>2000</v>
      </c>
      <c r="G480" s="157">
        <f t="shared" si="38"/>
        <v>100</v>
      </c>
      <c r="H480" s="134">
        <f t="shared" si="37"/>
        <v>0</v>
      </c>
      <c r="I480" s="230">
        <f t="shared" si="35"/>
        <v>2332.5</v>
      </c>
    </row>
    <row r="481" spans="1:9" ht="23.25">
      <c r="A481" s="17">
        <v>416100</v>
      </c>
      <c r="B481" s="23" t="s">
        <v>267</v>
      </c>
      <c r="C481" s="24" t="s">
        <v>269</v>
      </c>
      <c r="D481" s="191">
        <v>2000</v>
      </c>
      <c r="E481" s="191">
        <v>1555</v>
      </c>
      <c r="F481" s="191">
        <v>2000</v>
      </c>
      <c r="G481" s="10">
        <f>F481/D481*100</f>
        <v>100</v>
      </c>
      <c r="H481" s="133">
        <f t="shared" si="37"/>
        <v>0</v>
      </c>
      <c r="I481" s="230">
        <f t="shared" si="35"/>
        <v>2332.5</v>
      </c>
    </row>
    <row r="482" spans="1:9" ht="23.25">
      <c r="A482" s="19">
        <v>511000</v>
      </c>
      <c r="B482" s="23"/>
      <c r="C482" s="21" t="s">
        <v>94</v>
      </c>
      <c r="D482" s="187">
        <f>D483+D484</f>
        <v>9000</v>
      </c>
      <c r="E482" s="187">
        <f>E483+E484</f>
        <v>2799</v>
      </c>
      <c r="F482" s="187">
        <f>F483+F484</f>
        <v>7000</v>
      </c>
      <c r="G482" s="157">
        <f>F482/D482*100</f>
        <v>77.77777777777779</v>
      </c>
      <c r="H482" s="134">
        <f t="shared" si="37"/>
        <v>-2000</v>
      </c>
      <c r="I482" s="230">
        <f t="shared" si="35"/>
        <v>4198.5</v>
      </c>
    </row>
    <row r="483" spans="1:9" ht="23.25">
      <c r="A483" s="17">
        <v>511300</v>
      </c>
      <c r="B483" s="23" t="s">
        <v>267</v>
      </c>
      <c r="C483" s="24" t="s">
        <v>100</v>
      </c>
      <c r="D483" s="191">
        <v>8500</v>
      </c>
      <c r="E483" s="191">
        <v>2590</v>
      </c>
      <c r="F483" s="191">
        <v>6500</v>
      </c>
      <c r="G483" s="10">
        <f>F483/D483*100</f>
        <v>76.47058823529412</v>
      </c>
      <c r="H483" s="133">
        <f t="shared" si="37"/>
        <v>-2000</v>
      </c>
      <c r="I483" s="230">
        <f t="shared" si="35"/>
        <v>3885</v>
      </c>
    </row>
    <row r="484" spans="1:9" ht="24" thickBot="1">
      <c r="A484" s="53" t="s">
        <v>105</v>
      </c>
      <c r="B484" s="16" t="s">
        <v>267</v>
      </c>
      <c r="C484" s="78" t="s">
        <v>270</v>
      </c>
      <c r="D484" s="191">
        <v>500</v>
      </c>
      <c r="E484" s="191">
        <v>209</v>
      </c>
      <c r="F484" s="191">
        <v>500</v>
      </c>
      <c r="G484" s="242">
        <f>F484/D484*100</f>
        <v>100</v>
      </c>
      <c r="H484" s="255">
        <f t="shared" si="37"/>
        <v>0</v>
      </c>
      <c r="I484" s="230">
        <f t="shared" si="35"/>
        <v>313.5</v>
      </c>
    </row>
    <row r="485" spans="1:9" ht="24" thickBot="1">
      <c r="A485" s="65"/>
      <c r="B485" s="14"/>
      <c r="C485" s="67" t="s">
        <v>271</v>
      </c>
      <c r="D485" s="212">
        <f>D470+D472+D480+D482</f>
        <v>82500</v>
      </c>
      <c r="E485" s="212">
        <f>E470+E472+E480+E482</f>
        <v>40499</v>
      </c>
      <c r="F485" s="212">
        <f>F470+F472+F480+F482</f>
        <v>79900</v>
      </c>
      <c r="G485" s="244">
        <f>F485/D485*100</f>
        <v>96.84848484848484</v>
      </c>
      <c r="H485" s="135">
        <f>F485-D485</f>
        <v>-2600</v>
      </c>
      <c r="I485" s="230">
        <f t="shared" si="35"/>
        <v>60748.5</v>
      </c>
    </row>
    <row r="486" spans="1:9" ht="23.25" thickBot="1">
      <c r="A486" s="85"/>
      <c r="B486" s="86"/>
      <c r="C486" s="86"/>
      <c r="D486" s="213"/>
      <c r="E486" s="310"/>
      <c r="F486" s="213"/>
      <c r="G486" s="13"/>
      <c r="H486" s="13"/>
      <c r="I486" s="230">
        <f t="shared" si="35"/>
        <v>0</v>
      </c>
    </row>
    <row r="487" spans="1:9" ht="24" thickBot="1">
      <c r="A487" s="70" t="s">
        <v>272</v>
      </c>
      <c r="B487" s="70"/>
      <c r="C487" s="71"/>
      <c r="D487" s="223"/>
      <c r="E487" s="308"/>
      <c r="F487" s="223"/>
      <c r="G487" s="25"/>
      <c r="H487" s="25"/>
      <c r="I487" s="230">
        <f t="shared" si="35"/>
        <v>0</v>
      </c>
    </row>
    <row r="488" spans="1:9" ht="24" thickBot="1">
      <c r="A488" s="67" t="s">
        <v>273</v>
      </c>
      <c r="B488" s="67"/>
      <c r="C488" s="71"/>
      <c r="D488" s="223"/>
      <c r="E488" s="308"/>
      <c r="F488" s="223"/>
      <c r="G488" s="25"/>
      <c r="H488" s="25"/>
      <c r="I488" s="230">
        <f t="shared" si="35"/>
        <v>0</v>
      </c>
    </row>
    <row r="489" spans="1:9" ht="23.25">
      <c r="A489" s="19">
        <v>411200</v>
      </c>
      <c r="B489" s="23"/>
      <c r="C489" s="21" t="s">
        <v>339</v>
      </c>
      <c r="D489" s="214">
        <f>SUM(D490:D491)</f>
        <v>10500</v>
      </c>
      <c r="E489" s="214">
        <f>SUM(E490:E491)</f>
        <v>3421</v>
      </c>
      <c r="F489" s="214">
        <f>SUM(F490:F491)</f>
        <v>10500</v>
      </c>
      <c r="G489" s="157">
        <f>F489/D489*100</f>
        <v>100</v>
      </c>
      <c r="H489" s="134">
        <f aca="true" t="shared" si="39" ref="H489:H504">F489-D489</f>
        <v>0</v>
      </c>
      <c r="I489" s="230">
        <f aca="true" t="shared" si="40" ref="I489:I541">PRODUCT(E489/2,3)</f>
        <v>5131.5</v>
      </c>
    </row>
    <row r="490" spans="1:9" ht="23.25">
      <c r="A490" s="160">
        <v>411200</v>
      </c>
      <c r="B490" s="161" t="s">
        <v>267</v>
      </c>
      <c r="C490" s="132" t="s">
        <v>252</v>
      </c>
      <c r="D490" s="186">
        <v>8500</v>
      </c>
      <c r="E490" s="191">
        <v>3161</v>
      </c>
      <c r="F490" s="186">
        <v>8500</v>
      </c>
      <c r="G490" s="10">
        <f>F490/D490*100</f>
        <v>100</v>
      </c>
      <c r="H490" s="133">
        <f t="shared" si="39"/>
        <v>0</v>
      </c>
      <c r="I490" s="230">
        <f t="shared" si="40"/>
        <v>4741.5</v>
      </c>
    </row>
    <row r="491" spans="1:9" ht="23.25">
      <c r="A491" s="160">
        <v>411290</v>
      </c>
      <c r="B491" s="161" t="s">
        <v>267</v>
      </c>
      <c r="C491" s="132" t="s">
        <v>253</v>
      </c>
      <c r="D491" s="186">
        <v>2000</v>
      </c>
      <c r="E491" s="191">
        <v>260</v>
      </c>
      <c r="F491" s="186">
        <v>2000</v>
      </c>
      <c r="G491" s="10">
        <f>F491/D491*100</f>
        <v>100</v>
      </c>
      <c r="H491" s="133">
        <f t="shared" si="39"/>
        <v>0</v>
      </c>
      <c r="I491" s="230">
        <f t="shared" si="40"/>
        <v>390</v>
      </c>
    </row>
    <row r="492" spans="1:9" ht="23.25">
      <c r="A492" s="19">
        <v>412000</v>
      </c>
      <c r="B492" s="23"/>
      <c r="C492" s="21" t="s">
        <v>53</v>
      </c>
      <c r="D492" s="187">
        <f>D493+D494+D496+D497+D498+D499+D495</f>
        <v>71500</v>
      </c>
      <c r="E492" s="187">
        <f>E493+E494+E496+E497+E498+E499+E495</f>
        <v>32543</v>
      </c>
      <c r="F492" s="187">
        <f>F493+F494+F496+F497+F498+F499+F495</f>
        <v>67500</v>
      </c>
      <c r="G492" s="157">
        <f>F492/D492*100</f>
        <v>94.4055944055944</v>
      </c>
      <c r="H492" s="134">
        <f t="shared" si="39"/>
        <v>-4000</v>
      </c>
      <c r="I492" s="230">
        <f t="shared" si="40"/>
        <v>48814.5</v>
      </c>
    </row>
    <row r="493" spans="1:9" ht="23.25">
      <c r="A493" s="17">
        <v>412200</v>
      </c>
      <c r="B493" s="23" t="s">
        <v>267</v>
      </c>
      <c r="C493" s="24" t="s">
        <v>254</v>
      </c>
      <c r="D493" s="191">
        <v>29000</v>
      </c>
      <c r="E493" s="191">
        <v>21595</v>
      </c>
      <c r="F493" s="191">
        <v>28500</v>
      </c>
      <c r="G493" s="10">
        <f aca="true" t="shared" si="41" ref="G493:G500">F493/D493*100</f>
        <v>98.27586206896551</v>
      </c>
      <c r="H493" s="133">
        <f t="shared" si="39"/>
        <v>-500</v>
      </c>
      <c r="I493" s="230">
        <f t="shared" si="40"/>
        <v>32392.5</v>
      </c>
    </row>
    <row r="494" spans="1:9" ht="23.25">
      <c r="A494" s="17">
        <v>412300</v>
      </c>
      <c r="B494" s="23" t="s">
        <v>267</v>
      </c>
      <c r="C494" s="24" t="s">
        <v>57</v>
      </c>
      <c r="D494" s="191">
        <v>6000</v>
      </c>
      <c r="E494" s="191">
        <v>2896</v>
      </c>
      <c r="F494" s="191">
        <v>6000</v>
      </c>
      <c r="G494" s="10">
        <f t="shared" si="41"/>
        <v>100</v>
      </c>
      <c r="H494" s="133">
        <f t="shared" si="39"/>
        <v>0</v>
      </c>
      <c r="I494" s="230">
        <f t="shared" si="40"/>
        <v>4344</v>
      </c>
    </row>
    <row r="495" spans="1:9" ht="23.25">
      <c r="A495" s="17" t="s">
        <v>58</v>
      </c>
      <c r="B495" s="23" t="s">
        <v>267</v>
      </c>
      <c r="C495" s="24" t="s">
        <v>59</v>
      </c>
      <c r="D495" s="191">
        <v>7000</v>
      </c>
      <c r="E495" s="191">
        <v>138</v>
      </c>
      <c r="F495" s="191">
        <v>5000</v>
      </c>
      <c r="G495" s="10">
        <f t="shared" si="41"/>
        <v>71.42857142857143</v>
      </c>
      <c r="H495" s="133">
        <f t="shared" si="39"/>
        <v>-2000</v>
      </c>
      <c r="I495" s="230">
        <f t="shared" si="40"/>
        <v>207</v>
      </c>
    </row>
    <row r="496" spans="1:9" ht="23.25">
      <c r="A496" s="17">
        <v>412500</v>
      </c>
      <c r="B496" s="23" t="s">
        <v>267</v>
      </c>
      <c r="C496" s="24" t="s">
        <v>61</v>
      </c>
      <c r="D496" s="191">
        <v>4000</v>
      </c>
      <c r="E496" s="191">
        <v>1215</v>
      </c>
      <c r="F496" s="191">
        <v>4500</v>
      </c>
      <c r="G496" s="10">
        <f t="shared" si="41"/>
        <v>112.5</v>
      </c>
      <c r="H496" s="133">
        <f t="shared" si="39"/>
        <v>500</v>
      </c>
      <c r="I496" s="230">
        <f t="shared" si="40"/>
        <v>1822.5</v>
      </c>
    </row>
    <row r="497" spans="1:9" ht="23.25">
      <c r="A497" s="17">
        <v>412600</v>
      </c>
      <c r="B497" s="23" t="s">
        <v>267</v>
      </c>
      <c r="C497" s="24" t="s">
        <v>63</v>
      </c>
      <c r="D497" s="191">
        <v>12000</v>
      </c>
      <c r="E497" s="191">
        <v>3390</v>
      </c>
      <c r="F497" s="191">
        <v>11000</v>
      </c>
      <c r="G497" s="10">
        <f t="shared" si="41"/>
        <v>91.66666666666666</v>
      </c>
      <c r="H497" s="133">
        <f t="shared" si="39"/>
        <v>-1000</v>
      </c>
      <c r="I497" s="230">
        <f t="shared" si="40"/>
        <v>5085</v>
      </c>
    </row>
    <row r="498" spans="1:9" ht="23.25">
      <c r="A498" s="17" t="s">
        <v>65</v>
      </c>
      <c r="B498" s="23" t="s">
        <v>267</v>
      </c>
      <c r="C498" s="24" t="s">
        <v>66</v>
      </c>
      <c r="D498" s="191">
        <v>3500</v>
      </c>
      <c r="E498" s="191">
        <v>1507</v>
      </c>
      <c r="F498" s="191">
        <v>3500</v>
      </c>
      <c r="G498" s="10">
        <f t="shared" si="41"/>
        <v>100</v>
      </c>
      <c r="H498" s="133">
        <f t="shared" si="39"/>
        <v>0</v>
      </c>
      <c r="I498" s="230">
        <f t="shared" si="40"/>
        <v>2260.5</v>
      </c>
    </row>
    <row r="499" spans="1:9" ht="23.25">
      <c r="A499" s="17">
        <v>412900</v>
      </c>
      <c r="B499" s="23" t="s">
        <v>267</v>
      </c>
      <c r="C499" s="24" t="s">
        <v>69</v>
      </c>
      <c r="D499" s="191">
        <v>10000</v>
      </c>
      <c r="E499" s="191">
        <v>1802</v>
      </c>
      <c r="F499" s="191">
        <v>9000</v>
      </c>
      <c r="G499" s="10">
        <f t="shared" si="41"/>
        <v>90</v>
      </c>
      <c r="H499" s="133">
        <f t="shared" si="39"/>
        <v>-1000</v>
      </c>
      <c r="I499" s="230">
        <f t="shared" si="40"/>
        <v>2703</v>
      </c>
    </row>
    <row r="500" spans="1:9" ht="23.25">
      <c r="A500" s="19">
        <v>416100</v>
      </c>
      <c r="B500" s="23"/>
      <c r="C500" s="21" t="s">
        <v>87</v>
      </c>
      <c r="D500" s="187">
        <f>D501</f>
        <v>2000</v>
      </c>
      <c r="E500" s="187">
        <f>E501</f>
        <v>757</v>
      </c>
      <c r="F500" s="187">
        <f>F501</f>
        <v>2000</v>
      </c>
      <c r="G500" s="157">
        <f t="shared" si="41"/>
        <v>100</v>
      </c>
      <c r="H500" s="134">
        <f t="shared" si="39"/>
        <v>0</v>
      </c>
      <c r="I500" s="230">
        <f t="shared" si="40"/>
        <v>1135.5</v>
      </c>
    </row>
    <row r="501" spans="1:9" ht="23.25">
      <c r="A501" s="17">
        <v>416100</v>
      </c>
      <c r="B501" s="23" t="s">
        <v>267</v>
      </c>
      <c r="C501" s="24" t="s">
        <v>274</v>
      </c>
      <c r="D501" s="191">
        <v>2000</v>
      </c>
      <c r="E501" s="191">
        <v>757</v>
      </c>
      <c r="F501" s="191">
        <v>2000</v>
      </c>
      <c r="G501" s="10">
        <f>F501/D501*100</f>
        <v>100</v>
      </c>
      <c r="H501" s="133">
        <f t="shared" si="39"/>
        <v>0</v>
      </c>
      <c r="I501" s="230">
        <f t="shared" si="40"/>
        <v>1135.5</v>
      </c>
    </row>
    <row r="502" spans="1:9" ht="23.25">
      <c r="A502" s="19">
        <v>511000</v>
      </c>
      <c r="B502" s="23"/>
      <c r="C502" s="21" t="s">
        <v>94</v>
      </c>
      <c r="D502" s="187">
        <f>D503</f>
        <v>7000</v>
      </c>
      <c r="E502" s="187">
        <f>E503</f>
        <v>1126</v>
      </c>
      <c r="F502" s="187">
        <f>F503</f>
        <v>6500</v>
      </c>
      <c r="G502" s="157">
        <f>F502/D502*100</f>
        <v>92.85714285714286</v>
      </c>
      <c r="H502" s="134">
        <f t="shared" si="39"/>
        <v>-500</v>
      </c>
      <c r="I502" s="230">
        <f t="shared" si="40"/>
        <v>1689</v>
      </c>
    </row>
    <row r="503" spans="1:9" ht="23.25">
      <c r="A503" s="17">
        <v>511300</v>
      </c>
      <c r="B503" s="23" t="s">
        <v>267</v>
      </c>
      <c r="C503" s="24" t="s">
        <v>100</v>
      </c>
      <c r="D503" s="191">
        <v>7000</v>
      </c>
      <c r="E503" s="191">
        <v>1126</v>
      </c>
      <c r="F503" s="191">
        <v>6500</v>
      </c>
      <c r="G503" s="10">
        <f>F503/D503*100</f>
        <v>92.85714285714286</v>
      </c>
      <c r="H503" s="133">
        <f t="shared" si="39"/>
        <v>-500</v>
      </c>
      <c r="I503" s="230">
        <f t="shared" si="40"/>
        <v>1689</v>
      </c>
    </row>
    <row r="504" spans="1:9" ht="23.25" thickBot="1">
      <c r="A504" s="231" t="s">
        <v>105</v>
      </c>
      <c r="B504" s="232" t="s">
        <v>267</v>
      </c>
      <c r="C504" s="233" t="s">
        <v>263</v>
      </c>
      <c r="D504" s="234">
        <v>1700</v>
      </c>
      <c r="E504" s="311">
        <v>221</v>
      </c>
      <c r="F504" s="234">
        <v>1500</v>
      </c>
      <c r="G504" s="265">
        <f>F504/D504*100</f>
        <v>88.23529411764706</v>
      </c>
      <c r="H504" s="266">
        <f t="shared" si="39"/>
        <v>-200</v>
      </c>
      <c r="I504" s="230">
        <f t="shared" si="40"/>
        <v>331.5</v>
      </c>
    </row>
    <row r="505" spans="1:9" ht="24" thickBot="1">
      <c r="A505" s="65"/>
      <c r="B505" s="14"/>
      <c r="C505" s="67" t="s">
        <v>275</v>
      </c>
      <c r="D505" s="212">
        <f>D489+D492+D500+D502+D504</f>
        <v>92700</v>
      </c>
      <c r="E505" s="212">
        <f>E489+E492+E500+E502+E504</f>
        <v>38068</v>
      </c>
      <c r="F505" s="212">
        <f>F489+F492+F500+F502+F504</f>
        <v>88000</v>
      </c>
      <c r="G505" s="243">
        <f>F505/D505*100</f>
        <v>94.92988133764833</v>
      </c>
      <c r="H505" s="135">
        <f>F505-D505</f>
        <v>-4700</v>
      </c>
      <c r="I505" s="230">
        <f t="shared" si="40"/>
        <v>57102</v>
      </c>
    </row>
    <row r="506" spans="1:9" ht="144" customHeight="1" thickBot="1">
      <c r="A506" s="85"/>
      <c r="B506" s="86"/>
      <c r="C506" s="86"/>
      <c r="D506" s="213"/>
      <c r="E506" s="310"/>
      <c r="F506" s="213"/>
      <c r="G506" s="13"/>
      <c r="H506" s="13"/>
      <c r="I506" s="230">
        <f t="shared" si="40"/>
        <v>0</v>
      </c>
    </row>
    <row r="507" spans="1:9" ht="24" thickBot="1">
      <c r="A507" s="70" t="s">
        <v>276</v>
      </c>
      <c r="B507" s="70"/>
      <c r="C507" s="71"/>
      <c r="D507" s="212"/>
      <c r="E507" s="307"/>
      <c r="F507" s="212"/>
      <c r="G507" s="12"/>
      <c r="H507" s="12"/>
      <c r="I507" s="230">
        <f t="shared" si="40"/>
        <v>0</v>
      </c>
    </row>
    <row r="508" spans="1:9" ht="24" thickBot="1">
      <c r="A508" s="67" t="s">
        <v>277</v>
      </c>
      <c r="B508" s="67"/>
      <c r="C508" s="71"/>
      <c r="D508" s="212"/>
      <c r="E508" s="307"/>
      <c r="F508" s="212"/>
      <c r="G508" s="12"/>
      <c r="H508" s="12"/>
      <c r="I508" s="230">
        <f t="shared" si="40"/>
        <v>0</v>
      </c>
    </row>
    <row r="509" spans="1:9" ht="23.25">
      <c r="A509" s="72">
        <v>412000</v>
      </c>
      <c r="B509" s="74"/>
      <c r="C509" s="73" t="s">
        <v>53</v>
      </c>
      <c r="D509" s="214">
        <f>D510+D511+D512+D513+D514+D515+D516</f>
        <v>17000</v>
      </c>
      <c r="E509" s="214">
        <f>E510+E511+E512+E513+E514+E515+E516</f>
        <v>5273</v>
      </c>
      <c r="F509" s="214">
        <f>F510+F511+F512+F513+F514+F515+F516</f>
        <v>15300</v>
      </c>
      <c r="G509" s="157">
        <f>F509/D509*100</f>
        <v>90</v>
      </c>
      <c r="H509" s="134">
        <f>F509-D509</f>
        <v>-1700</v>
      </c>
      <c r="I509" s="230">
        <f t="shared" si="40"/>
        <v>7909.5</v>
      </c>
    </row>
    <row r="510" spans="1:9" ht="23.25">
      <c r="A510" s="17">
        <v>412200</v>
      </c>
      <c r="B510" s="23" t="s">
        <v>145</v>
      </c>
      <c r="C510" s="24" t="s">
        <v>254</v>
      </c>
      <c r="D510" s="191">
        <v>7000</v>
      </c>
      <c r="E510" s="191">
        <v>2877</v>
      </c>
      <c r="F510" s="191">
        <v>6500</v>
      </c>
      <c r="G510" s="10">
        <f aca="true" t="shared" si="42" ref="G510:G517">F510/D510*100</f>
        <v>92.85714285714286</v>
      </c>
      <c r="H510" s="133">
        <f>F510-D510</f>
        <v>-500</v>
      </c>
      <c r="I510" s="230">
        <f t="shared" si="40"/>
        <v>4315.5</v>
      </c>
    </row>
    <row r="511" spans="1:9" ht="23.25">
      <c r="A511" s="17">
        <v>412300</v>
      </c>
      <c r="B511" s="23" t="s">
        <v>145</v>
      </c>
      <c r="C511" s="24" t="s">
        <v>57</v>
      </c>
      <c r="D511" s="191">
        <v>1000</v>
      </c>
      <c r="E511" s="191">
        <v>415</v>
      </c>
      <c r="F511" s="191">
        <v>1000</v>
      </c>
      <c r="G511" s="10">
        <f t="shared" si="42"/>
        <v>100</v>
      </c>
      <c r="H511" s="133">
        <f aca="true" t="shared" si="43" ref="H511:H518">F511-D511</f>
        <v>0</v>
      </c>
      <c r="I511" s="230">
        <f t="shared" si="40"/>
        <v>622.5</v>
      </c>
    </row>
    <row r="512" spans="1:9" ht="23.25">
      <c r="A512" s="17" t="s">
        <v>58</v>
      </c>
      <c r="B512" s="23" t="s">
        <v>145</v>
      </c>
      <c r="C512" s="24" t="s">
        <v>59</v>
      </c>
      <c r="D512" s="191">
        <v>1000</v>
      </c>
      <c r="E512" s="191">
        <v>80</v>
      </c>
      <c r="F512" s="191">
        <v>700</v>
      </c>
      <c r="G512" s="10">
        <f t="shared" si="42"/>
        <v>70</v>
      </c>
      <c r="H512" s="133">
        <f t="shared" si="43"/>
        <v>-300</v>
      </c>
      <c r="I512" s="230">
        <f t="shared" si="40"/>
        <v>120</v>
      </c>
    </row>
    <row r="513" spans="1:9" ht="23.25">
      <c r="A513" s="17">
        <v>412500</v>
      </c>
      <c r="B513" s="23" t="s">
        <v>145</v>
      </c>
      <c r="C513" s="24" t="s">
        <v>61</v>
      </c>
      <c r="D513" s="191">
        <v>1500</v>
      </c>
      <c r="E513" s="191">
        <v>119</v>
      </c>
      <c r="F513" s="191">
        <v>1000</v>
      </c>
      <c r="G513" s="10">
        <f t="shared" si="42"/>
        <v>66.66666666666666</v>
      </c>
      <c r="H513" s="133">
        <f t="shared" si="43"/>
        <v>-500</v>
      </c>
      <c r="I513" s="230">
        <f t="shared" si="40"/>
        <v>178.5</v>
      </c>
    </row>
    <row r="514" spans="1:9" ht="23.25">
      <c r="A514" s="17">
        <v>412600</v>
      </c>
      <c r="B514" s="23" t="s">
        <v>145</v>
      </c>
      <c r="C514" s="24" t="s">
        <v>63</v>
      </c>
      <c r="D514" s="191">
        <v>1300</v>
      </c>
      <c r="E514" s="191">
        <v>805</v>
      </c>
      <c r="F514" s="191">
        <v>1200</v>
      </c>
      <c r="G514" s="10">
        <f t="shared" si="42"/>
        <v>92.3076923076923</v>
      </c>
      <c r="H514" s="133">
        <f t="shared" si="43"/>
        <v>-100</v>
      </c>
      <c r="I514" s="230">
        <f t="shared" si="40"/>
        <v>1207.5</v>
      </c>
    </row>
    <row r="515" spans="1:9" ht="23.25">
      <c r="A515" s="17" t="s">
        <v>65</v>
      </c>
      <c r="B515" s="23" t="s">
        <v>145</v>
      </c>
      <c r="C515" s="24" t="s">
        <v>66</v>
      </c>
      <c r="D515" s="191">
        <v>1200</v>
      </c>
      <c r="E515" s="191">
        <v>135</v>
      </c>
      <c r="F515" s="191">
        <v>1200</v>
      </c>
      <c r="G515" s="10">
        <f t="shared" si="42"/>
        <v>100</v>
      </c>
      <c r="H515" s="133">
        <f t="shared" si="43"/>
        <v>0</v>
      </c>
      <c r="I515" s="230">
        <f t="shared" si="40"/>
        <v>202.5</v>
      </c>
    </row>
    <row r="516" spans="1:9" ht="23.25">
      <c r="A516" s="17">
        <v>412900</v>
      </c>
      <c r="B516" s="23" t="s">
        <v>145</v>
      </c>
      <c r="C516" s="24" t="s">
        <v>69</v>
      </c>
      <c r="D516" s="191">
        <v>4000</v>
      </c>
      <c r="E516" s="191">
        <v>842</v>
      </c>
      <c r="F516" s="191">
        <v>3700</v>
      </c>
      <c r="G516" s="10">
        <f t="shared" si="42"/>
        <v>92.5</v>
      </c>
      <c r="H516" s="133">
        <f t="shared" si="43"/>
        <v>-300</v>
      </c>
      <c r="I516" s="230">
        <f t="shared" si="40"/>
        <v>1263</v>
      </c>
    </row>
    <row r="517" spans="1:9" ht="23.25">
      <c r="A517" s="19">
        <v>511000</v>
      </c>
      <c r="B517" s="23"/>
      <c r="C517" s="21" t="s">
        <v>94</v>
      </c>
      <c r="D517" s="187">
        <f>D518</f>
        <v>5000</v>
      </c>
      <c r="E517" s="187">
        <f>E518</f>
        <v>50</v>
      </c>
      <c r="F517" s="187">
        <f>F518</f>
        <v>4500</v>
      </c>
      <c r="G517" s="157">
        <f t="shared" si="42"/>
        <v>90</v>
      </c>
      <c r="H517" s="134">
        <f t="shared" si="43"/>
        <v>-500</v>
      </c>
      <c r="I517" s="230">
        <f>PRODUCT(E517/2,3)</f>
        <v>75</v>
      </c>
    </row>
    <row r="518" spans="1:9" ht="24" thickBot="1">
      <c r="A518" s="53">
        <v>511300</v>
      </c>
      <c r="B518" s="16" t="s">
        <v>145</v>
      </c>
      <c r="C518" s="78" t="s">
        <v>100</v>
      </c>
      <c r="D518" s="181">
        <v>5000</v>
      </c>
      <c r="E518" s="181">
        <v>50</v>
      </c>
      <c r="F518" s="181">
        <v>4500</v>
      </c>
      <c r="G518" s="242">
        <f>F518/D518*100</f>
        <v>90</v>
      </c>
      <c r="H518" s="255">
        <f t="shared" si="43"/>
        <v>-500</v>
      </c>
      <c r="I518" s="230">
        <f t="shared" si="40"/>
        <v>75</v>
      </c>
    </row>
    <row r="519" spans="1:9" ht="24" thickBot="1">
      <c r="A519" s="65"/>
      <c r="B519" s="14"/>
      <c r="C519" s="67" t="s">
        <v>278</v>
      </c>
      <c r="D519" s="212">
        <f>D509+D517</f>
        <v>22000</v>
      </c>
      <c r="E519" s="212">
        <f>E509+E517</f>
        <v>5323</v>
      </c>
      <c r="F519" s="212">
        <f>F509+F517</f>
        <v>19800</v>
      </c>
      <c r="G519" s="267">
        <f>F519/D519*100</f>
        <v>90</v>
      </c>
      <c r="H519" s="135">
        <f>F519-D519</f>
        <v>-2200</v>
      </c>
      <c r="I519" s="230">
        <f t="shared" si="40"/>
        <v>7984.5</v>
      </c>
    </row>
    <row r="520" spans="1:9" ht="24" thickBot="1">
      <c r="A520" s="65"/>
      <c r="B520" s="14"/>
      <c r="C520" s="67" t="s">
        <v>279</v>
      </c>
      <c r="D520" s="212">
        <v>70000</v>
      </c>
      <c r="E520" s="212">
        <v>0</v>
      </c>
      <c r="F520" s="212">
        <v>30000</v>
      </c>
      <c r="G520" s="244">
        <f>F520/D520*100</f>
        <v>42.857142857142854</v>
      </c>
      <c r="H520" s="263">
        <v>0</v>
      </c>
      <c r="I520" s="230">
        <f t="shared" si="40"/>
        <v>0</v>
      </c>
    </row>
    <row r="521" spans="1:9" ht="21.75" customHeight="1" thickBot="1">
      <c r="A521" s="65"/>
      <c r="B521" s="14"/>
      <c r="C521" s="67" t="s">
        <v>280</v>
      </c>
      <c r="D521" s="212">
        <f>D250+D258++D298+D327+D355+D390+D397+D415+D520+D441+D466+D485+D505+D519+D376</f>
        <v>10016700</v>
      </c>
      <c r="E521" s="212">
        <f>E250+E258++E298+E327+E355+E390+E397+E415+E520+E441+E466+E485+E505+E519+E376</f>
        <v>5149468.3</v>
      </c>
      <c r="F521" s="212">
        <f>F250+F258++F298+F327+F355+F390+F397+F415+F520+F441+F466+F485+F505+F519+F376</f>
        <v>7608207.3</v>
      </c>
      <c r="G521" s="268">
        <f>F521/D521*100</f>
        <v>75.95522776962473</v>
      </c>
      <c r="H521" s="135">
        <f>F521-D521</f>
        <v>-2408492.7</v>
      </c>
      <c r="I521" s="230">
        <f t="shared" si="40"/>
        <v>7724202.449999999</v>
      </c>
    </row>
    <row r="522" spans="1:9" ht="24.75" customHeight="1">
      <c r="A522" s="56"/>
      <c r="B522" s="2"/>
      <c r="C522" s="28"/>
      <c r="D522" s="13"/>
      <c r="E522" s="213"/>
      <c r="F522" s="213"/>
      <c r="G522" s="13"/>
      <c r="H522" s="13"/>
      <c r="I522" s="230">
        <f t="shared" si="40"/>
        <v>0</v>
      </c>
    </row>
    <row r="523" spans="1:9" ht="24.75" customHeight="1">
      <c r="A523" s="56"/>
      <c r="B523" s="2"/>
      <c r="C523" s="28"/>
      <c r="D523" s="13"/>
      <c r="E523" s="213"/>
      <c r="F523" s="213"/>
      <c r="G523" s="13"/>
      <c r="H523" s="13"/>
      <c r="I523" s="230">
        <f t="shared" si="40"/>
        <v>0</v>
      </c>
    </row>
    <row r="524" spans="1:9" ht="47.25" customHeight="1" thickBot="1">
      <c r="A524" s="382" t="s">
        <v>379</v>
      </c>
      <c r="B524" s="382"/>
      <c r="C524" s="382"/>
      <c r="D524" s="382"/>
      <c r="E524" s="382"/>
      <c r="F524" s="382"/>
      <c r="G524" s="382"/>
      <c r="H524" s="382"/>
      <c r="I524" s="230">
        <f t="shared" si="40"/>
        <v>0</v>
      </c>
    </row>
    <row r="525" spans="1:9" ht="23.25" customHeight="1">
      <c r="A525" s="229"/>
      <c r="B525" s="374" t="s">
        <v>41</v>
      </c>
      <c r="C525" s="384" t="s">
        <v>112</v>
      </c>
      <c r="D525" s="387" t="s">
        <v>298</v>
      </c>
      <c r="E525" s="356" t="s">
        <v>401</v>
      </c>
      <c r="F525" s="356" t="s">
        <v>396</v>
      </c>
      <c r="G525" s="358" t="s">
        <v>330</v>
      </c>
      <c r="H525" s="361" t="s">
        <v>392</v>
      </c>
      <c r="I525" s="230" t="e">
        <f t="shared" si="40"/>
        <v>#VALUE!</v>
      </c>
    </row>
    <row r="526" spans="1:9" ht="23.25">
      <c r="A526" s="229"/>
      <c r="B526" s="375"/>
      <c r="C526" s="385"/>
      <c r="D526" s="388"/>
      <c r="E526" s="357"/>
      <c r="F526" s="357"/>
      <c r="G526" s="359"/>
      <c r="H526" s="362"/>
      <c r="I526" s="230">
        <f t="shared" si="40"/>
        <v>0</v>
      </c>
    </row>
    <row r="527" spans="1:9" ht="23.25">
      <c r="A527" s="229"/>
      <c r="B527" s="375"/>
      <c r="C527" s="385"/>
      <c r="D527" s="388"/>
      <c r="E527" s="357"/>
      <c r="F527" s="357"/>
      <c r="G527" s="359"/>
      <c r="H527" s="362"/>
      <c r="I527" s="230">
        <f t="shared" si="40"/>
        <v>0</v>
      </c>
    </row>
    <row r="528" spans="2:9" ht="24" thickBot="1">
      <c r="B528" s="383"/>
      <c r="C528" s="386"/>
      <c r="D528" s="389"/>
      <c r="E528" s="357"/>
      <c r="F528" s="390"/>
      <c r="G528" s="360"/>
      <c r="H528" s="391"/>
      <c r="I528" s="230">
        <f t="shared" si="40"/>
        <v>0</v>
      </c>
    </row>
    <row r="529" spans="2:9" ht="23.25">
      <c r="B529" s="166" t="s">
        <v>290</v>
      </c>
      <c r="C529" s="167" t="s">
        <v>281</v>
      </c>
      <c r="D529" s="224">
        <f>SUM(D250+D258+D263+D264+D267+D268+D269+D270+D272+D275+D304+D305+D307+D308+D311+D312+D313+D315+D317+D331+D360+D381+D382+D384+D395+D415)</f>
        <v>2935000</v>
      </c>
      <c r="E529" s="224">
        <f>SUM(E250+E258+E263+E264+E267+E268+E269+E270+E271+E272+E275+E304+E305+E307+E308+E311+E312+E313+E315+E320+E317+E331+E360+E381+E382+E384+E395+E415)</f>
        <v>1670536.4</v>
      </c>
      <c r="F529" s="224">
        <f>SUM(F250+F258+F263+F264+F267+F268+F269+F270+F271+F272+F275+F304+F305+F307+F308+F311+F312+F313+F315+F320+F317+F331+F360+F381+F382+F384+F395+F415)</f>
        <v>2388600</v>
      </c>
      <c r="G529" s="10">
        <f aca="true" t="shared" si="44" ref="G529:G536">F529/D529*100</f>
        <v>81.38330494037479</v>
      </c>
      <c r="H529" s="299">
        <f aca="true" t="shared" si="45" ref="H529:H536">PRODUCT(F529/E529,100)</f>
        <v>142.98401399694134</v>
      </c>
      <c r="I529" s="230">
        <f t="shared" si="40"/>
        <v>2505804.5999999996</v>
      </c>
    </row>
    <row r="530" spans="2:9" ht="23.25">
      <c r="B530" s="168" t="s">
        <v>291</v>
      </c>
      <c r="C530" s="132" t="s">
        <v>282</v>
      </c>
      <c r="D530" s="186">
        <f>SUM(D361+D341+D335+D319+D278)</f>
        <v>795000</v>
      </c>
      <c r="E530" s="186">
        <f>SUM(E361+E341+E335+E319+E278)</f>
        <v>341079</v>
      </c>
      <c r="F530" s="186">
        <f>SUM(F361+F341+F335+F319+F278)</f>
        <v>625000</v>
      </c>
      <c r="G530" s="10">
        <f t="shared" si="44"/>
        <v>78.61635220125787</v>
      </c>
      <c r="H530" s="133">
        <f t="shared" si="45"/>
        <v>183.24200551778327</v>
      </c>
      <c r="I530" s="230">
        <f t="shared" si="40"/>
        <v>511618.5</v>
      </c>
    </row>
    <row r="531" spans="2:9" ht="23.25">
      <c r="B531" s="168" t="s">
        <v>292</v>
      </c>
      <c r="C531" s="152" t="s">
        <v>283</v>
      </c>
      <c r="D531" s="186">
        <f>SUM(D374+D345+D344+D342+D283+D266+D322)</f>
        <v>360000</v>
      </c>
      <c r="E531" s="186">
        <f>SUM(E374+E345+E344+E342+E283+E266+E322)</f>
        <v>169953</v>
      </c>
      <c r="F531" s="186">
        <f>SUM(F374+F345+F344+F342+F283+F266+F322)</f>
        <v>175000</v>
      </c>
      <c r="G531" s="10">
        <f t="shared" si="44"/>
        <v>48.61111111111111</v>
      </c>
      <c r="H531" s="133">
        <f t="shared" si="45"/>
        <v>102.96964454878702</v>
      </c>
      <c r="I531" s="230">
        <f t="shared" si="40"/>
        <v>254929.5</v>
      </c>
    </row>
    <row r="532" spans="2:11" ht="23.25">
      <c r="B532" s="168" t="s">
        <v>293</v>
      </c>
      <c r="C532" s="132" t="s">
        <v>284</v>
      </c>
      <c r="D532" s="186">
        <v>1351000</v>
      </c>
      <c r="E532" s="10">
        <f>SUM(E363:E364,E366:E368,E371,E372:E373)+E340+E343+E348+E346+E334+E336-E115</f>
        <v>459229</v>
      </c>
      <c r="F532" s="10">
        <f>SUM(F363:F364,F366:F368,F371,F372:F373)+F340+F343+F348+F346+F334+F336-F115</f>
        <v>1122000</v>
      </c>
      <c r="G532" s="10">
        <f t="shared" si="44"/>
        <v>83.04959289415248</v>
      </c>
      <c r="H532" s="133">
        <f t="shared" si="45"/>
        <v>244.32254931635416</v>
      </c>
      <c r="I532" s="230">
        <f t="shared" si="40"/>
        <v>688843.5</v>
      </c>
      <c r="J532" s="239"/>
      <c r="K532" s="182"/>
    </row>
    <row r="533" spans="2:9" ht="23.25">
      <c r="B533" s="168" t="s">
        <v>294</v>
      </c>
      <c r="C533" s="132" t="s">
        <v>285</v>
      </c>
      <c r="D533" s="186">
        <f>SUM(D338+D314+D285+D295+D280+D276)</f>
        <v>107000</v>
      </c>
      <c r="E533" s="186">
        <f>SUM(E338+E314+E285+E295+E280+E276)</f>
        <v>60460</v>
      </c>
      <c r="F533" s="186">
        <f>SUM(F338+F314+F285+F295+F280+F276)</f>
        <v>17000</v>
      </c>
      <c r="G533" s="10">
        <f t="shared" si="44"/>
        <v>15.887850467289718</v>
      </c>
      <c r="H533" s="133">
        <f t="shared" si="45"/>
        <v>28.11776381078399</v>
      </c>
      <c r="I533" s="230">
        <f t="shared" si="40"/>
        <v>90690</v>
      </c>
    </row>
    <row r="534" spans="2:9" ht="23.25">
      <c r="B534" s="168" t="s">
        <v>295</v>
      </c>
      <c r="C534" s="132" t="s">
        <v>286</v>
      </c>
      <c r="D534" s="186">
        <f>SUM(D519+D365+D282+D279+D274+D273)</f>
        <v>582000</v>
      </c>
      <c r="E534" s="186">
        <f>SUM(E519+E365+E282+E279+E274+E273)</f>
        <v>289403</v>
      </c>
      <c r="F534" s="186">
        <f>SUM(F519+F365+F282+F279+F274+F273)</f>
        <v>39800</v>
      </c>
      <c r="G534" s="10">
        <f t="shared" si="44"/>
        <v>6.838487972508592</v>
      </c>
      <c r="H534" s="133">
        <f t="shared" si="45"/>
        <v>13.752449007093915</v>
      </c>
      <c r="I534" s="230">
        <f t="shared" si="40"/>
        <v>434104.5</v>
      </c>
    </row>
    <row r="535" spans="2:9" ht="23.25">
      <c r="B535" s="168" t="s">
        <v>296</v>
      </c>
      <c r="C535" s="132" t="s">
        <v>287</v>
      </c>
      <c r="D535" s="186">
        <f>SUM(D505+D485+D466+D284+D289+D290)</f>
        <v>1234700</v>
      </c>
      <c r="E535" s="186">
        <f>SUM(E505+E485+E466+E284+E289+E290)</f>
        <v>736391</v>
      </c>
      <c r="F535" s="186">
        <f>SUM(F505+F485+F466+F284+F289+F290)</f>
        <v>943307</v>
      </c>
      <c r="G535" s="10">
        <f t="shared" si="44"/>
        <v>76.39969223293107</v>
      </c>
      <c r="H535" s="133">
        <f t="shared" si="45"/>
        <v>128.09865954363917</v>
      </c>
      <c r="I535" s="230">
        <f t="shared" si="40"/>
        <v>1104586.5</v>
      </c>
    </row>
    <row r="536" spans="2:9" ht="23.25">
      <c r="B536" s="168" t="s">
        <v>297</v>
      </c>
      <c r="C536" s="132" t="s">
        <v>288</v>
      </c>
      <c r="D536" s="186">
        <f>SUM(D441+D291+D292+D293+D294+D277+D288+D296)</f>
        <v>1436000</v>
      </c>
      <c r="E536" s="186">
        <f>SUM(E441+E291+E292+E293+E294+E277+E288+E296)</f>
        <v>808566</v>
      </c>
      <c r="F536" s="186">
        <f>SUM(F441+F291+F292+F293+F294+F277+F288+F296)</f>
        <v>1181500</v>
      </c>
      <c r="G536" s="10">
        <f t="shared" si="44"/>
        <v>82.27715877437326</v>
      </c>
      <c r="H536" s="133">
        <f t="shared" si="45"/>
        <v>146.12288916427354</v>
      </c>
      <c r="I536" s="230">
        <f t="shared" si="40"/>
        <v>1212849</v>
      </c>
    </row>
    <row r="537" spans="2:9" ht="24" thickBot="1">
      <c r="B537" s="171"/>
      <c r="C537" s="172" t="s">
        <v>386</v>
      </c>
      <c r="D537" s="225">
        <f>SUM(D529:D536)</f>
        <v>8800700</v>
      </c>
      <c r="E537" s="225">
        <f>SUM(E529:E536)</f>
        <v>4535617.4</v>
      </c>
      <c r="F537" s="225">
        <f>SUM(F529:F536)</f>
        <v>6492207</v>
      </c>
      <c r="G537" s="173">
        <v>0</v>
      </c>
      <c r="H537" s="174">
        <f>PRODUCT(F537/D537,100)</f>
        <v>73.76921153999115</v>
      </c>
      <c r="I537" s="230">
        <f t="shared" si="40"/>
        <v>6803426.100000001</v>
      </c>
    </row>
    <row r="538" spans="1:11" s="170" customFormat="1" ht="24" thickBot="1">
      <c r="A538" s="47"/>
      <c r="B538" s="169"/>
      <c r="C538" s="57"/>
      <c r="D538" s="213"/>
      <c r="E538" s="213"/>
      <c r="F538" s="213"/>
      <c r="G538" s="1"/>
      <c r="H538" s="1"/>
      <c r="I538" s="230">
        <f t="shared" si="40"/>
        <v>0</v>
      </c>
      <c r="J538" s="237"/>
      <c r="K538"/>
    </row>
    <row r="539" spans="2:9" ht="23.25">
      <c r="B539" s="177"/>
      <c r="C539" s="180" t="s">
        <v>289</v>
      </c>
      <c r="D539" s="226">
        <f>SUM(D520)</f>
        <v>70000</v>
      </c>
      <c r="E539" s="226">
        <f>SUM(E520)</f>
        <v>0</v>
      </c>
      <c r="F539" s="226">
        <f>SUM(F520)</f>
        <v>30000</v>
      </c>
      <c r="G539" s="300">
        <f>F539/D539*100</f>
        <v>42.857142857142854</v>
      </c>
      <c r="H539" s="301">
        <v>0</v>
      </c>
      <c r="I539" s="230">
        <f t="shared" si="40"/>
        <v>0</v>
      </c>
    </row>
    <row r="540" spans="2:9" ht="24" thickBot="1">
      <c r="B540" s="178"/>
      <c r="C540" s="179" t="s">
        <v>387</v>
      </c>
      <c r="D540" s="227">
        <f>SUM(D386+D387+D325+D389)</f>
        <v>1026000</v>
      </c>
      <c r="E540" s="227">
        <f>SUM(E386+E387+E325+E389)</f>
        <v>569046</v>
      </c>
      <c r="F540" s="227">
        <f>SUM(F386+F387+F325+F389)</f>
        <v>946000</v>
      </c>
      <c r="G540" s="242">
        <f>F540/D540*100</f>
        <v>92.20272904483431</v>
      </c>
      <c r="H540" s="255">
        <f>PRODUCT(F540/E540,100)</f>
        <v>166.24315081733286</v>
      </c>
      <c r="I540" s="230">
        <f t="shared" si="40"/>
        <v>853569</v>
      </c>
    </row>
    <row r="541" spans="2:9" ht="24" thickBot="1">
      <c r="B541" s="175"/>
      <c r="C541" s="176" t="s">
        <v>384</v>
      </c>
      <c r="D541" s="228">
        <f>SUM(D537,D539,D540)</f>
        <v>9896700</v>
      </c>
      <c r="E541" s="228">
        <f>SUM(E537,E539,E540)</f>
        <v>5104663.4</v>
      </c>
      <c r="F541" s="228">
        <f>SUM(F537,F539,F540)</f>
        <v>7468207</v>
      </c>
      <c r="G541" s="244">
        <f>F541/D541*100</f>
        <v>75.46158820616974</v>
      </c>
      <c r="H541" s="135">
        <f>F541-D541</f>
        <v>-2428493</v>
      </c>
      <c r="I541" s="230">
        <f t="shared" si="40"/>
        <v>7656995.100000001</v>
      </c>
    </row>
    <row r="542" spans="4:6" ht="23.25">
      <c r="D542" s="26"/>
      <c r="E542" s="7"/>
      <c r="F542" s="7"/>
    </row>
    <row r="543" spans="1:10" s="7" customFormat="1" ht="23.25">
      <c r="A543" s="47"/>
      <c r="B543" s="26"/>
      <c r="C543" s="48"/>
      <c r="D543" s="26"/>
      <c r="H543" s="29"/>
      <c r="I543" s="240"/>
      <c r="J543" s="241"/>
    </row>
    <row r="544" spans="1:10" s="7" customFormat="1" ht="23.25">
      <c r="A544" s="47"/>
      <c r="B544" s="26"/>
      <c r="C544" s="48"/>
      <c r="D544" s="26"/>
      <c r="H544" s="29"/>
      <c r="I544" s="240"/>
      <c r="J544" s="241"/>
    </row>
    <row r="545" spans="1:10" s="7" customFormat="1" ht="23.25">
      <c r="A545" s="47"/>
      <c r="B545" s="26"/>
      <c r="C545" s="48"/>
      <c r="D545" s="273">
        <v>670140</v>
      </c>
      <c r="H545" s="29"/>
      <c r="I545" s="240"/>
      <c r="J545" s="241"/>
    </row>
    <row r="546" spans="1:10" s="7" customFormat="1" ht="25.5">
      <c r="A546" s="47"/>
      <c r="B546" s="26"/>
      <c r="C546" s="48" t="s">
        <v>398</v>
      </c>
      <c r="D546" s="2">
        <v>70000</v>
      </c>
      <c r="E546" s="272" t="s">
        <v>397</v>
      </c>
      <c r="H546" s="29"/>
      <c r="I546" s="240"/>
      <c r="J546" s="241"/>
    </row>
    <row r="547" spans="1:10" s="7" customFormat="1" ht="23.25">
      <c r="A547" s="47"/>
      <c r="B547" s="26"/>
      <c r="C547" s="48" t="s">
        <v>399</v>
      </c>
      <c r="D547" s="26"/>
      <c r="H547" s="29"/>
      <c r="I547" s="240"/>
      <c r="J547" s="241"/>
    </row>
    <row r="548" spans="1:10" s="7" customFormat="1" ht="23.25">
      <c r="A548" s="47"/>
      <c r="B548" s="26"/>
      <c r="C548" s="48" t="s">
        <v>400</v>
      </c>
      <c r="D548" s="26">
        <v>10000</v>
      </c>
      <c r="H548" s="29"/>
      <c r="I548" s="240"/>
      <c r="J548" s="241"/>
    </row>
    <row r="549" spans="1:10" s="7" customFormat="1" ht="23.25">
      <c r="A549" s="47"/>
      <c r="B549" s="26"/>
      <c r="C549" s="48"/>
      <c r="D549" s="26"/>
      <c r="H549" s="29"/>
      <c r="I549" s="240"/>
      <c r="J549" s="241"/>
    </row>
    <row r="550" spans="1:10" s="7" customFormat="1" ht="23.25">
      <c r="A550" s="47"/>
      <c r="B550" s="26"/>
      <c r="C550" s="48">
        <v>412500</v>
      </c>
      <c r="D550" s="26" t="s">
        <v>402</v>
      </c>
      <c r="H550" s="29"/>
      <c r="I550" s="240"/>
      <c r="J550" s="241"/>
    </row>
    <row r="551" spans="1:10" s="7" customFormat="1" ht="23.25">
      <c r="A551" s="47"/>
      <c r="B551" s="26"/>
      <c r="C551" s="48"/>
      <c r="D551" s="26"/>
      <c r="H551" s="29"/>
      <c r="I551" s="240"/>
      <c r="J551" s="241"/>
    </row>
    <row r="552" spans="1:10" s="7" customFormat="1" ht="23.25">
      <c r="A552" s="47"/>
      <c r="B552" s="26"/>
      <c r="C552" s="48"/>
      <c r="D552" s="26" t="s">
        <v>403</v>
      </c>
      <c r="H552" s="29"/>
      <c r="I552" s="240"/>
      <c r="J552" s="241"/>
    </row>
    <row r="553" spans="1:10" s="7" customFormat="1" ht="23.25">
      <c r="A553" s="47"/>
      <c r="B553" s="26"/>
      <c r="C553" s="48"/>
      <c r="D553" s="26"/>
      <c r="H553" s="29"/>
      <c r="I553" s="240"/>
      <c r="J553" s="241"/>
    </row>
    <row r="554" spans="1:10" s="7" customFormat="1" ht="23.25">
      <c r="A554" s="47"/>
      <c r="B554" s="26"/>
      <c r="C554" s="48"/>
      <c r="D554" s="26"/>
      <c r="H554" s="29"/>
      <c r="I554" s="240"/>
      <c r="J554" s="241"/>
    </row>
    <row r="555" spans="1:10" s="7" customFormat="1" ht="23.25">
      <c r="A555" s="47"/>
      <c r="B555" s="26"/>
      <c r="C555" s="48"/>
      <c r="D555" s="26"/>
      <c r="H555" s="29"/>
      <c r="I555" s="240"/>
      <c r="J555" s="241"/>
    </row>
    <row r="556" spans="1:10" s="7" customFormat="1" ht="23.25">
      <c r="A556" s="47"/>
      <c r="B556" s="26"/>
      <c r="C556" s="48"/>
      <c r="D556" s="26"/>
      <c r="H556" s="29"/>
      <c r="I556" s="240"/>
      <c r="J556" s="241"/>
    </row>
    <row r="557" spans="1:10" s="7" customFormat="1" ht="23.25">
      <c r="A557" s="47"/>
      <c r="B557" s="26"/>
      <c r="C557" s="48"/>
      <c r="D557" s="26"/>
      <c r="H557" s="29"/>
      <c r="I557" s="240"/>
      <c r="J557" s="241"/>
    </row>
    <row r="558" spans="1:10" s="7" customFormat="1" ht="23.25">
      <c r="A558" s="47"/>
      <c r="B558" s="26"/>
      <c r="C558" s="48"/>
      <c r="D558" s="26"/>
      <c r="H558" s="29"/>
      <c r="I558" s="240"/>
      <c r="J558" s="241"/>
    </row>
    <row r="559" spans="1:10" s="7" customFormat="1" ht="23.25">
      <c r="A559" s="47"/>
      <c r="B559" s="26"/>
      <c r="C559" s="48"/>
      <c r="D559" s="26"/>
      <c r="H559" s="29"/>
      <c r="I559" s="240"/>
      <c r="J559" s="241"/>
    </row>
    <row r="560" spans="1:10" s="7" customFormat="1" ht="23.25">
      <c r="A560" s="47"/>
      <c r="B560" s="26"/>
      <c r="C560" s="48"/>
      <c r="D560" s="26"/>
      <c r="H560" s="29"/>
      <c r="I560" s="240"/>
      <c r="J560" s="241"/>
    </row>
    <row r="561" spans="1:10" s="7" customFormat="1" ht="23.25">
      <c r="A561" s="47"/>
      <c r="B561" s="26"/>
      <c r="C561" s="48"/>
      <c r="D561" s="26"/>
      <c r="H561" s="29"/>
      <c r="I561" s="240"/>
      <c r="J561" s="241"/>
    </row>
    <row r="562" spans="1:10" s="7" customFormat="1" ht="23.25">
      <c r="A562" s="47"/>
      <c r="B562" s="26"/>
      <c r="C562" s="48"/>
      <c r="D562" s="26"/>
      <c r="H562" s="29"/>
      <c r="I562" s="240"/>
      <c r="J562" s="241"/>
    </row>
    <row r="563" spans="1:10" s="7" customFormat="1" ht="23.25">
      <c r="A563" s="47"/>
      <c r="B563" s="26"/>
      <c r="C563" s="48"/>
      <c r="D563" s="26"/>
      <c r="H563" s="29"/>
      <c r="I563" s="240"/>
      <c r="J563" s="241"/>
    </row>
    <row r="564" spans="1:10" s="7" customFormat="1" ht="23.25">
      <c r="A564" s="47"/>
      <c r="B564" s="26"/>
      <c r="C564" s="48"/>
      <c r="D564" s="26"/>
      <c r="H564" s="29"/>
      <c r="I564" s="240"/>
      <c r="J564" s="241"/>
    </row>
    <row r="565" spans="1:10" s="7" customFormat="1" ht="23.25">
      <c r="A565" s="47"/>
      <c r="B565" s="26"/>
      <c r="C565" s="48"/>
      <c r="D565" s="26"/>
      <c r="H565" s="29"/>
      <c r="I565" s="240"/>
      <c r="J565" s="241"/>
    </row>
    <row r="566" spans="1:10" s="7" customFormat="1" ht="23.25">
      <c r="A566" s="47"/>
      <c r="B566" s="26"/>
      <c r="C566" s="48"/>
      <c r="D566" s="26"/>
      <c r="H566" s="29"/>
      <c r="I566" s="240"/>
      <c r="J566" s="241"/>
    </row>
    <row r="567" spans="1:10" s="7" customFormat="1" ht="23.25">
      <c r="A567" s="47"/>
      <c r="B567" s="26"/>
      <c r="C567" s="48"/>
      <c r="D567" s="26"/>
      <c r="H567" s="29"/>
      <c r="I567" s="240"/>
      <c r="J567" s="241"/>
    </row>
    <row r="568" spans="1:10" s="7" customFormat="1" ht="23.25">
      <c r="A568" s="47"/>
      <c r="B568" s="26"/>
      <c r="C568" s="48"/>
      <c r="D568" s="26"/>
      <c r="H568" s="29"/>
      <c r="I568" s="240"/>
      <c r="J568" s="241"/>
    </row>
    <row r="569" spans="1:10" s="7" customFormat="1" ht="23.25">
      <c r="A569" s="47"/>
      <c r="B569" s="26"/>
      <c r="C569" s="48"/>
      <c r="D569" s="26"/>
      <c r="H569" s="29"/>
      <c r="I569" s="240"/>
      <c r="J569" s="241"/>
    </row>
    <row r="570" spans="1:10" s="7" customFormat="1" ht="23.25">
      <c r="A570" s="47"/>
      <c r="B570" s="26"/>
      <c r="C570" s="48"/>
      <c r="D570" s="26"/>
      <c r="H570" s="29"/>
      <c r="I570" s="240"/>
      <c r="J570" s="241"/>
    </row>
    <row r="571" spans="1:10" s="7" customFormat="1" ht="23.25">
      <c r="A571" s="47"/>
      <c r="B571" s="26"/>
      <c r="C571" s="48"/>
      <c r="D571" s="26"/>
      <c r="H571" s="29"/>
      <c r="I571" s="240"/>
      <c r="J571" s="241"/>
    </row>
    <row r="572" spans="1:10" s="7" customFormat="1" ht="23.25">
      <c r="A572" s="47"/>
      <c r="B572" s="26"/>
      <c r="C572" s="48"/>
      <c r="D572" s="26"/>
      <c r="H572" s="29"/>
      <c r="I572" s="240"/>
      <c r="J572" s="241"/>
    </row>
    <row r="573" spans="1:10" s="7" customFormat="1" ht="23.25">
      <c r="A573" s="47"/>
      <c r="B573" s="26"/>
      <c r="C573" s="48"/>
      <c r="D573" s="26"/>
      <c r="H573" s="29"/>
      <c r="I573" s="240"/>
      <c r="J573" s="241"/>
    </row>
    <row r="574" spans="1:10" s="7" customFormat="1" ht="23.25">
      <c r="A574" s="47"/>
      <c r="B574" s="26"/>
      <c r="C574" s="48"/>
      <c r="D574" s="26"/>
      <c r="H574" s="29"/>
      <c r="I574" s="240"/>
      <c r="J574" s="241"/>
    </row>
    <row r="575" spans="1:10" s="7" customFormat="1" ht="23.25">
      <c r="A575" s="47"/>
      <c r="B575" s="26"/>
      <c r="C575" s="48"/>
      <c r="D575" s="26"/>
      <c r="H575" s="29"/>
      <c r="I575" s="240"/>
      <c r="J575" s="241"/>
    </row>
    <row r="576" spans="1:10" s="7" customFormat="1" ht="23.25">
      <c r="A576" s="47"/>
      <c r="B576" s="26"/>
      <c r="C576" s="48"/>
      <c r="D576" s="26"/>
      <c r="H576" s="29"/>
      <c r="I576" s="240"/>
      <c r="J576" s="241"/>
    </row>
    <row r="577" spans="1:10" s="7" customFormat="1" ht="23.25">
      <c r="A577" s="47"/>
      <c r="B577" s="26"/>
      <c r="C577" s="48"/>
      <c r="D577" s="26"/>
      <c r="H577" s="29"/>
      <c r="I577" s="240"/>
      <c r="J577" s="241"/>
    </row>
    <row r="578" spans="1:10" s="7" customFormat="1" ht="23.25">
      <c r="A578" s="47"/>
      <c r="B578" s="26"/>
      <c r="C578" s="48"/>
      <c r="D578" s="26"/>
      <c r="H578" s="29"/>
      <c r="I578" s="240"/>
      <c r="J578" s="241"/>
    </row>
    <row r="579" spans="1:10" s="7" customFormat="1" ht="23.25">
      <c r="A579" s="47"/>
      <c r="B579" s="26"/>
      <c r="C579" s="48"/>
      <c r="D579" s="26"/>
      <c r="H579" s="29"/>
      <c r="I579" s="240"/>
      <c r="J579" s="241"/>
    </row>
    <row r="580" spans="1:10" s="7" customFormat="1" ht="23.25">
      <c r="A580" s="47"/>
      <c r="B580" s="26"/>
      <c r="C580" s="48"/>
      <c r="D580" s="26"/>
      <c r="H580" s="29"/>
      <c r="I580" s="240"/>
      <c r="J580" s="241"/>
    </row>
    <row r="581" spans="1:10" s="7" customFormat="1" ht="23.25">
      <c r="A581" s="47"/>
      <c r="B581" s="26"/>
      <c r="C581" s="48"/>
      <c r="D581" s="26"/>
      <c r="H581" s="29"/>
      <c r="I581" s="240"/>
      <c r="J581" s="241"/>
    </row>
    <row r="582" spans="1:10" s="7" customFormat="1" ht="23.25">
      <c r="A582" s="47"/>
      <c r="B582" s="26"/>
      <c r="C582" s="48"/>
      <c r="D582" s="26"/>
      <c r="H582" s="29"/>
      <c r="I582" s="240"/>
      <c r="J582" s="241"/>
    </row>
    <row r="583" spans="1:10" s="7" customFormat="1" ht="23.25">
      <c r="A583" s="47"/>
      <c r="B583" s="26"/>
      <c r="C583" s="48"/>
      <c r="D583" s="26"/>
      <c r="H583" s="29"/>
      <c r="I583" s="240"/>
      <c r="J583" s="241"/>
    </row>
    <row r="584" spans="1:10" s="7" customFormat="1" ht="23.25">
      <c r="A584" s="47"/>
      <c r="B584" s="26"/>
      <c r="C584" s="48"/>
      <c r="D584" s="26"/>
      <c r="H584" s="29"/>
      <c r="I584" s="240"/>
      <c r="J584" s="241"/>
    </row>
    <row r="585" spans="1:10" s="7" customFormat="1" ht="23.25">
      <c r="A585" s="47"/>
      <c r="B585" s="26"/>
      <c r="C585" s="48"/>
      <c r="D585" s="26"/>
      <c r="H585" s="29"/>
      <c r="I585" s="240"/>
      <c r="J585" s="241"/>
    </row>
    <row r="586" spans="1:10" s="7" customFormat="1" ht="23.25">
      <c r="A586" s="47"/>
      <c r="B586" s="26"/>
      <c r="C586" s="48"/>
      <c r="D586" s="26"/>
      <c r="H586" s="29"/>
      <c r="I586" s="240"/>
      <c r="J586" s="241"/>
    </row>
    <row r="587" spans="1:10" s="7" customFormat="1" ht="23.25">
      <c r="A587" s="47"/>
      <c r="B587" s="26"/>
      <c r="C587" s="48"/>
      <c r="D587" s="26"/>
      <c r="H587" s="29"/>
      <c r="I587" s="240"/>
      <c r="J587" s="241"/>
    </row>
    <row r="588" spans="1:10" s="7" customFormat="1" ht="23.25">
      <c r="A588" s="47"/>
      <c r="B588" s="26"/>
      <c r="C588" s="48"/>
      <c r="D588" s="26"/>
      <c r="H588" s="29"/>
      <c r="I588" s="240"/>
      <c r="J588" s="241"/>
    </row>
    <row r="589" spans="1:10" s="7" customFormat="1" ht="23.25">
      <c r="A589" s="47"/>
      <c r="B589" s="26"/>
      <c r="C589" s="48"/>
      <c r="D589" s="26"/>
      <c r="H589" s="29"/>
      <c r="I589" s="240"/>
      <c r="J589" s="241"/>
    </row>
    <row r="590" spans="1:10" s="7" customFormat="1" ht="23.25">
      <c r="A590" s="47"/>
      <c r="B590" s="26"/>
      <c r="C590" s="48"/>
      <c r="D590" s="26"/>
      <c r="H590" s="29"/>
      <c r="I590" s="240"/>
      <c r="J590" s="241"/>
    </row>
    <row r="591" spans="1:10" s="7" customFormat="1" ht="23.25">
      <c r="A591" s="47"/>
      <c r="B591" s="26"/>
      <c r="C591" s="48"/>
      <c r="D591" s="26"/>
      <c r="H591" s="29"/>
      <c r="I591" s="240"/>
      <c r="J591" s="241"/>
    </row>
    <row r="592" spans="1:10" s="7" customFormat="1" ht="23.25">
      <c r="A592" s="47"/>
      <c r="B592" s="26"/>
      <c r="C592" s="48"/>
      <c r="D592" s="26"/>
      <c r="H592" s="29"/>
      <c r="I592" s="240"/>
      <c r="J592" s="241"/>
    </row>
    <row r="593" spans="1:10" s="7" customFormat="1" ht="23.25">
      <c r="A593" s="47"/>
      <c r="B593" s="26"/>
      <c r="C593" s="48"/>
      <c r="D593" s="26"/>
      <c r="H593" s="29"/>
      <c r="I593" s="240"/>
      <c r="J593" s="241"/>
    </row>
    <row r="594" spans="1:10" s="7" customFormat="1" ht="23.25">
      <c r="A594" s="47"/>
      <c r="B594" s="26"/>
      <c r="C594" s="48"/>
      <c r="D594" s="26"/>
      <c r="H594" s="29"/>
      <c r="I594" s="240"/>
      <c r="J594" s="241"/>
    </row>
    <row r="595" spans="1:10" s="7" customFormat="1" ht="23.25">
      <c r="A595" s="47"/>
      <c r="B595" s="26"/>
      <c r="C595" s="48"/>
      <c r="D595" s="26"/>
      <c r="H595" s="29"/>
      <c r="I595" s="240"/>
      <c r="J595" s="241"/>
    </row>
    <row r="596" spans="1:10" s="7" customFormat="1" ht="23.25">
      <c r="A596" s="47"/>
      <c r="B596" s="26"/>
      <c r="C596" s="48"/>
      <c r="D596" s="26"/>
      <c r="H596" s="29"/>
      <c r="I596" s="240"/>
      <c r="J596" s="241"/>
    </row>
    <row r="597" spans="1:10" s="7" customFormat="1" ht="23.25">
      <c r="A597" s="47"/>
      <c r="B597" s="26"/>
      <c r="C597" s="48"/>
      <c r="D597" s="26"/>
      <c r="H597" s="29"/>
      <c r="I597" s="240"/>
      <c r="J597" s="241"/>
    </row>
    <row r="598" spans="1:10" s="7" customFormat="1" ht="23.25">
      <c r="A598" s="47"/>
      <c r="B598" s="26"/>
      <c r="C598" s="48"/>
      <c r="D598" s="26"/>
      <c r="H598" s="29"/>
      <c r="I598" s="240"/>
      <c r="J598" s="241"/>
    </row>
    <row r="599" spans="1:10" s="7" customFormat="1" ht="23.25">
      <c r="A599" s="47"/>
      <c r="B599" s="26"/>
      <c r="C599" s="48"/>
      <c r="D599" s="26"/>
      <c r="H599" s="29"/>
      <c r="I599" s="240"/>
      <c r="J599" s="241"/>
    </row>
    <row r="600" spans="1:10" s="7" customFormat="1" ht="23.25">
      <c r="A600" s="47"/>
      <c r="B600" s="26"/>
      <c r="C600" s="48"/>
      <c r="D600" s="26"/>
      <c r="H600" s="29"/>
      <c r="I600" s="240"/>
      <c r="J600" s="241"/>
    </row>
    <row r="601" spans="1:10" s="7" customFormat="1" ht="23.25">
      <c r="A601" s="47"/>
      <c r="B601" s="26"/>
      <c r="C601" s="48"/>
      <c r="D601" s="26"/>
      <c r="H601" s="29"/>
      <c r="I601" s="240"/>
      <c r="J601" s="241"/>
    </row>
    <row r="602" spans="1:10" s="7" customFormat="1" ht="23.25">
      <c r="A602" s="47"/>
      <c r="B602" s="26"/>
      <c r="C602" s="48"/>
      <c r="D602" s="26"/>
      <c r="H602" s="29"/>
      <c r="I602" s="240"/>
      <c r="J602" s="241"/>
    </row>
    <row r="603" spans="1:10" s="7" customFormat="1" ht="23.25">
      <c r="A603" s="47"/>
      <c r="B603" s="26"/>
      <c r="C603" s="48"/>
      <c r="D603" s="26"/>
      <c r="H603" s="29"/>
      <c r="I603" s="240"/>
      <c r="J603" s="241"/>
    </row>
    <row r="604" spans="1:10" s="7" customFormat="1" ht="23.25">
      <c r="A604" s="47"/>
      <c r="B604" s="26"/>
      <c r="C604" s="48"/>
      <c r="D604" s="26"/>
      <c r="H604" s="29"/>
      <c r="I604" s="240"/>
      <c r="J604" s="241"/>
    </row>
    <row r="605" spans="1:10" s="7" customFormat="1" ht="23.25">
      <c r="A605" s="47"/>
      <c r="B605" s="26"/>
      <c r="C605" s="48"/>
      <c r="D605" s="26"/>
      <c r="H605" s="29"/>
      <c r="I605" s="240"/>
      <c r="J605" s="241"/>
    </row>
    <row r="606" spans="1:10" s="7" customFormat="1" ht="23.25">
      <c r="A606" s="47"/>
      <c r="B606" s="26"/>
      <c r="C606" s="48"/>
      <c r="D606" s="26"/>
      <c r="H606" s="29"/>
      <c r="I606" s="240"/>
      <c r="J606" s="241"/>
    </row>
    <row r="607" spans="1:10" s="7" customFormat="1" ht="23.25">
      <c r="A607" s="47"/>
      <c r="B607" s="26"/>
      <c r="C607" s="48"/>
      <c r="D607" s="26"/>
      <c r="H607" s="29"/>
      <c r="I607" s="240"/>
      <c r="J607" s="241"/>
    </row>
    <row r="608" spans="1:10" s="7" customFormat="1" ht="23.25">
      <c r="A608" s="47"/>
      <c r="B608" s="26"/>
      <c r="C608" s="48"/>
      <c r="D608" s="26"/>
      <c r="H608" s="29"/>
      <c r="I608" s="240"/>
      <c r="J608" s="241"/>
    </row>
    <row r="609" spans="1:10" s="7" customFormat="1" ht="23.25">
      <c r="A609" s="47"/>
      <c r="B609" s="26"/>
      <c r="C609" s="48"/>
      <c r="D609" s="26"/>
      <c r="H609" s="29"/>
      <c r="I609" s="240"/>
      <c r="J609" s="241"/>
    </row>
    <row r="610" spans="1:10" s="7" customFormat="1" ht="23.25">
      <c r="A610" s="47"/>
      <c r="B610" s="26"/>
      <c r="C610" s="48"/>
      <c r="D610" s="26"/>
      <c r="H610" s="29"/>
      <c r="I610" s="240"/>
      <c r="J610" s="241"/>
    </row>
    <row r="611" spans="1:10" s="7" customFormat="1" ht="23.25">
      <c r="A611" s="47"/>
      <c r="B611" s="26"/>
      <c r="C611" s="48"/>
      <c r="D611" s="26"/>
      <c r="H611" s="29"/>
      <c r="I611" s="240"/>
      <c r="J611" s="241"/>
    </row>
    <row r="612" spans="4:6" ht="23.25">
      <c r="D612" s="26"/>
      <c r="E612" s="7"/>
      <c r="F612" s="7"/>
    </row>
    <row r="613" spans="4:6" ht="23.25">
      <c r="D613" s="26"/>
      <c r="E613" s="7"/>
      <c r="F613" s="7"/>
    </row>
    <row r="614" spans="4:6" ht="23.25">
      <c r="D614" s="26"/>
      <c r="E614" s="7"/>
      <c r="F614" s="7"/>
    </row>
    <row r="615" spans="4:6" ht="23.25">
      <c r="D615" s="26"/>
      <c r="E615" s="7"/>
      <c r="F615" s="7"/>
    </row>
    <row r="616" spans="4:6" ht="23.25">
      <c r="D616" s="26"/>
      <c r="E616" s="7"/>
      <c r="F616" s="7"/>
    </row>
    <row r="617" spans="4:6" ht="23.25">
      <c r="D617" s="26"/>
      <c r="E617" s="7"/>
      <c r="F617" s="7"/>
    </row>
    <row r="618" spans="4:6" ht="23.25">
      <c r="D618" s="26"/>
      <c r="E618" s="7"/>
      <c r="F618" s="7"/>
    </row>
    <row r="619" spans="4:6" ht="23.25">
      <c r="D619" s="26"/>
      <c r="E619" s="7"/>
      <c r="F619" s="7"/>
    </row>
    <row r="620" spans="4:6" ht="23.25">
      <c r="D620" s="26"/>
      <c r="E620" s="7"/>
      <c r="F620" s="7"/>
    </row>
    <row r="621" spans="4:6" ht="23.25">
      <c r="D621" s="26"/>
      <c r="E621" s="7"/>
      <c r="F621" s="7"/>
    </row>
    <row r="622" spans="4:6" ht="23.25">
      <c r="D622" s="26"/>
      <c r="E622" s="7"/>
      <c r="F622" s="7"/>
    </row>
    <row r="623" spans="4:6" ht="23.25">
      <c r="D623" s="26"/>
      <c r="E623" s="7"/>
      <c r="F623" s="7"/>
    </row>
    <row r="624" spans="4:6" ht="23.25">
      <c r="D624" s="26"/>
      <c r="E624" s="7"/>
      <c r="F624" s="7"/>
    </row>
    <row r="625" spans="4:6" ht="23.25">
      <c r="D625" s="26"/>
      <c r="E625" s="7"/>
      <c r="F625" s="7"/>
    </row>
    <row r="626" spans="4:6" ht="23.25">
      <c r="D626" s="26"/>
      <c r="E626" s="7"/>
      <c r="F626" s="7"/>
    </row>
    <row r="627" spans="4:6" ht="23.25">
      <c r="D627" s="26"/>
      <c r="E627" s="7"/>
      <c r="F627" s="7"/>
    </row>
    <row r="628" spans="4:6" ht="23.25">
      <c r="D628" s="26"/>
      <c r="E628" s="7"/>
      <c r="F628" s="7"/>
    </row>
    <row r="629" spans="4:6" ht="23.25">
      <c r="D629" s="26"/>
      <c r="E629" s="7"/>
      <c r="F629" s="7"/>
    </row>
    <row r="630" spans="4:6" ht="23.25">
      <c r="D630" s="26"/>
      <c r="E630" s="7"/>
      <c r="F630" s="7"/>
    </row>
    <row r="631" spans="4:6" ht="23.25">
      <c r="D631" s="26"/>
      <c r="E631" s="7"/>
      <c r="F631" s="7"/>
    </row>
    <row r="632" spans="4:6" ht="23.25">
      <c r="D632" s="26"/>
      <c r="E632" s="7"/>
      <c r="F632" s="7"/>
    </row>
    <row r="633" spans="4:6" ht="23.25">
      <c r="D633" s="26"/>
      <c r="E633" s="7"/>
      <c r="F633" s="7"/>
    </row>
    <row r="634" spans="4:6" ht="23.25">
      <c r="D634" s="26"/>
      <c r="E634" s="7"/>
      <c r="F634" s="7"/>
    </row>
    <row r="635" spans="4:6" ht="23.25">
      <c r="D635" s="26"/>
      <c r="E635" s="7"/>
      <c r="F635" s="7"/>
    </row>
    <row r="636" spans="4:6" ht="23.25">
      <c r="D636" s="26"/>
      <c r="E636" s="7"/>
      <c r="F636" s="7"/>
    </row>
    <row r="637" spans="4:6" ht="23.25">
      <c r="D637" s="26"/>
      <c r="E637" s="7"/>
      <c r="F637" s="7"/>
    </row>
    <row r="638" spans="4:6" ht="23.25">
      <c r="D638" s="26"/>
      <c r="E638" s="7"/>
      <c r="F638" s="7"/>
    </row>
    <row r="639" spans="4:6" ht="23.25">
      <c r="D639" s="26"/>
      <c r="E639" s="7"/>
      <c r="F639" s="7"/>
    </row>
    <row r="640" spans="4:6" ht="23.25">
      <c r="D640" s="26"/>
      <c r="E640" s="7"/>
      <c r="F640" s="7"/>
    </row>
    <row r="641" spans="4:6" ht="23.25">
      <c r="D641" s="26"/>
      <c r="E641" s="7"/>
      <c r="F641" s="7"/>
    </row>
    <row r="642" spans="4:6" ht="23.25">
      <c r="D642" s="26"/>
      <c r="E642" s="7"/>
      <c r="F642" s="7"/>
    </row>
    <row r="643" spans="4:6" ht="23.25">
      <c r="D643" s="26"/>
      <c r="E643" s="7"/>
      <c r="F643" s="7"/>
    </row>
    <row r="644" spans="4:6" ht="23.25">
      <c r="D644" s="26"/>
      <c r="E644" s="7"/>
      <c r="F644" s="7"/>
    </row>
    <row r="645" spans="4:6" ht="23.25">
      <c r="D645" s="26"/>
      <c r="E645" s="7"/>
      <c r="F645" s="7"/>
    </row>
    <row r="646" spans="4:6" ht="23.25">
      <c r="D646" s="26"/>
      <c r="E646" s="7"/>
      <c r="F646" s="7"/>
    </row>
    <row r="647" spans="4:6" ht="23.25">
      <c r="D647" s="26"/>
      <c r="E647" s="7"/>
      <c r="F647" s="7"/>
    </row>
    <row r="648" spans="4:6" ht="23.25">
      <c r="D648" s="26"/>
      <c r="E648" s="7"/>
      <c r="F648" s="7"/>
    </row>
    <row r="649" spans="4:6" ht="23.25">
      <c r="D649" s="26"/>
      <c r="E649" s="7"/>
      <c r="F649" s="7"/>
    </row>
    <row r="650" spans="4:6" ht="23.25">
      <c r="D650" s="26"/>
      <c r="E650" s="7"/>
      <c r="F650" s="7"/>
    </row>
    <row r="651" spans="4:6" ht="23.25">
      <c r="D651" s="26"/>
      <c r="E651" s="7"/>
      <c r="F651" s="7"/>
    </row>
    <row r="652" spans="4:6" ht="23.25">
      <c r="D652" s="26"/>
      <c r="E652" s="7"/>
      <c r="F652" s="7"/>
    </row>
    <row r="653" spans="4:6" ht="23.25">
      <c r="D653" s="26"/>
      <c r="E653" s="7"/>
      <c r="F653" s="7"/>
    </row>
    <row r="654" spans="4:6" ht="23.25">
      <c r="D654" s="26"/>
      <c r="E654" s="7"/>
      <c r="F654" s="7"/>
    </row>
    <row r="655" spans="4:6" ht="23.25">
      <c r="D655" s="26"/>
      <c r="E655" s="7"/>
      <c r="F655" s="7"/>
    </row>
    <row r="656" spans="4:6" ht="23.25">
      <c r="D656" s="26"/>
      <c r="E656" s="7"/>
      <c r="F656" s="7"/>
    </row>
    <row r="657" spans="4:6" ht="23.25">
      <c r="D657" s="26"/>
      <c r="E657" s="7"/>
      <c r="F657" s="7"/>
    </row>
    <row r="658" spans="4:6" ht="23.25">
      <c r="D658" s="26"/>
      <c r="E658" s="7"/>
      <c r="F658" s="7"/>
    </row>
    <row r="659" spans="4:6" ht="23.25">
      <c r="D659" s="26"/>
      <c r="E659" s="7"/>
      <c r="F659" s="7"/>
    </row>
    <row r="660" spans="4:6" ht="23.25">
      <c r="D660" s="26"/>
      <c r="E660" s="7"/>
      <c r="F660" s="7"/>
    </row>
    <row r="661" spans="4:6" ht="23.25">
      <c r="D661" s="26"/>
      <c r="E661" s="7"/>
      <c r="F661" s="7"/>
    </row>
    <row r="662" spans="4:6" ht="23.25">
      <c r="D662" s="26"/>
      <c r="E662" s="7"/>
      <c r="F662" s="7"/>
    </row>
    <row r="663" spans="4:6" ht="23.25">
      <c r="D663" s="26"/>
      <c r="E663" s="7"/>
      <c r="F663" s="7"/>
    </row>
    <row r="664" spans="4:6" ht="23.25">
      <c r="D664" s="26"/>
      <c r="E664" s="7"/>
      <c r="F664" s="7"/>
    </row>
    <row r="665" spans="4:6" ht="23.25">
      <c r="D665" s="26"/>
      <c r="E665" s="7"/>
      <c r="F665" s="7"/>
    </row>
    <row r="666" spans="4:6" ht="23.25">
      <c r="D666" s="26"/>
      <c r="E666" s="7"/>
      <c r="F666" s="7"/>
    </row>
    <row r="667" spans="4:6" ht="23.25">
      <c r="D667" s="26"/>
      <c r="E667" s="7"/>
      <c r="F667" s="7"/>
    </row>
    <row r="668" spans="4:6" ht="23.25">
      <c r="D668" s="26"/>
      <c r="E668" s="7"/>
      <c r="F668" s="7"/>
    </row>
    <row r="669" spans="4:6" ht="23.25">
      <c r="D669" s="26"/>
      <c r="E669" s="7"/>
      <c r="F669" s="7"/>
    </row>
    <row r="670" spans="4:6" ht="23.25">
      <c r="D670" s="26"/>
      <c r="E670" s="7"/>
      <c r="F670" s="7"/>
    </row>
    <row r="671" spans="4:6" ht="23.25">
      <c r="D671" s="26"/>
      <c r="E671" s="7"/>
      <c r="F671" s="7"/>
    </row>
    <row r="672" spans="4:6" ht="23.25">
      <c r="D672" s="26"/>
      <c r="E672" s="7"/>
      <c r="F672" s="7"/>
    </row>
    <row r="673" spans="4:6" ht="23.25">
      <c r="D673" s="26"/>
      <c r="E673" s="7"/>
      <c r="F673" s="7"/>
    </row>
    <row r="674" spans="4:6" ht="23.25">
      <c r="D674" s="26"/>
      <c r="E674" s="7"/>
      <c r="F674" s="7"/>
    </row>
    <row r="675" spans="4:6" ht="23.25">
      <c r="D675" s="26"/>
      <c r="E675" s="7"/>
      <c r="F675" s="7"/>
    </row>
    <row r="676" spans="4:6" ht="23.25">
      <c r="D676" s="26"/>
      <c r="E676" s="7"/>
      <c r="F676" s="7"/>
    </row>
    <row r="677" spans="4:6" ht="23.25">
      <c r="D677" s="26"/>
      <c r="E677" s="7"/>
      <c r="F677" s="7"/>
    </row>
    <row r="678" spans="4:6" ht="23.25">
      <c r="D678" s="26"/>
      <c r="E678" s="7"/>
      <c r="F678" s="7"/>
    </row>
    <row r="679" spans="4:6" ht="23.25">
      <c r="D679" s="26"/>
      <c r="E679" s="7"/>
      <c r="F679" s="7"/>
    </row>
    <row r="680" spans="4:6" ht="23.25">
      <c r="D680" s="26"/>
      <c r="E680" s="7"/>
      <c r="F680" s="7"/>
    </row>
    <row r="681" spans="4:6" ht="23.25">
      <c r="D681" s="26"/>
      <c r="E681" s="7"/>
      <c r="F681" s="7"/>
    </row>
    <row r="682" spans="4:6" ht="23.25">
      <c r="D682" s="26"/>
      <c r="E682" s="7"/>
      <c r="F682" s="7"/>
    </row>
    <row r="683" spans="4:6" ht="23.25">
      <c r="D683" s="26"/>
      <c r="E683" s="7"/>
      <c r="F683" s="7"/>
    </row>
    <row r="684" spans="4:6" ht="23.25">
      <c r="D684" s="26"/>
      <c r="E684" s="7"/>
      <c r="F684" s="7"/>
    </row>
    <row r="685" spans="4:6" ht="23.25">
      <c r="D685" s="26"/>
      <c r="E685" s="7"/>
      <c r="F685" s="7"/>
    </row>
    <row r="686" spans="4:6" ht="23.25">
      <c r="D686" s="26"/>
      <c r="E686" s="7"/>
      <c r="F686" s="7"/>
    </row>
    <row r="687" spans="4:6" ht="23.25">
      <c r="D687" s="26"/>
      <c r="E687" s="7"/>
      <c r="F687" s="7"/>
    </row>
    <row r="688" spans="4:6" ht="23.25">
      <c r="D688" s="26"/>
      <c r="E688" s="7"/>
      <c r="F688" s="7"/>
    </row>
    <row r="689" spans="4:6" ht="23.25">
      <c r="D689" s="26"/>
      <c r="E689" s="7"/>
      <c r="F689" s="7"/>
    </row>
    <row r="690" spans="4:6" ht="23.25">
      <c r="D690" s="26"/>
      <c r="E690" s="7"/>
      <c r="F690" s="7"/>
    </row>
    <row r="691" spans="4:6" ht="23.25">
      <c r="D691" s="26"/>
      <c r="E691" s="7"/>
      <c r="F691" s="7"/>
    </row>
    <row r="692" spans="4:6" ht="23.25">
      <c r="D692" s="26"/>
      <c r="E692" s="7"/>
      <c r="F692" s="7"/>
    </row>
    <row r="693" spans="4:6" ht="23.25">
      <c r="D693" s="26"/>
      <c r="E693" s="7"/>
      <c r="F693" s="7"/>
    </row>
    <row r="694" spans="4:6" ht="23.25">
      <c r="D694" s="26"/>
      <c r="E694" s="7"/>
      <c r="F694" s="7"/>
    </row>
    <row r="695" spans="4:6" ht="23.25">
      <c r="D695" s="26"/>
      <c r="E695" s="7"/>
      <c r="F695" s="7"/>
    </row>
    <row r="696" spans="4:6" ht="23.25">
      <c r="D696" s="26"/>
      <c r="E696" s="7"/>
      <c r="F696" s="7"/>
    </row>
    <row r="697" spans="4:6" ht="23.25">
      <c r="D697" s="26"/>
      <c r="E697" s="7"/>
      <c r="F697" s="7"/>
    </row>
    <row r="698" spans="4:6" ht="23.25">
      <c r="D698" s="26"/>
      <c r="E698" s="7"/>
      <c r="F698" s="7"/>
    </row>
    <row r="699" spans="4:6" ht="23.25">
      <c r="D699" s="26"/>
      <c r="E699" s="7"/>
      <c r="F699" s="7"/>
    </row>
    <row r="700" spans="4:6" ht="23.25">
      <c r="D700" s="26"/>
      <c r="E700" s="7"/>
      <c r="F700" s="7"/>
    </row>
    <row r="701" spans="4:6" ht="23.25">
      <c r="D701" s="26"/>
      <c r="E701" s="7"/>
      <c r="F701" s="7"/>
    </row>
    <row r="702" spans="4:6" ht="23.25">
      <c r="D702" s="26"/>
      <c r="E702" s="7"/>
      <c r="F702" s="7"/>
    </row>
    <row r="703" spans="4:6" ht="23.25">
      <c r="D703" s="26"/>
      <c r="E703" s="7"/>
      <c r="F703" s="7"/>
    </row>
    <row r="704" spans="4:6" ht="23.25">
      <c r="D704" s="26"/>
      <c r="E704" s="7"/>
      <c r="F704" s="7"/>
    </row>
    <row r="705" spans="4:6" ht="23.25">
      <c r="D705" s="26"/>
      <c r="E705" s="7"/>
      <c r="F705" s="7"/>
    </row>
    <row r="706" spans="4:6" ht="23.25">
      <c r="D706" s="26"/>
      <c r="E706" s="7"/>
      <c r="F706" s="7"/>
    </row>
    <row r="707" spans="4:6" ht="23.25">
      <c r="D707" s="26"/>
      <c r="E707" s="7"/>
      <c r="F707" s="7"/>
    </row>
    <row r="708" spans="4:6" ht="23.25">
      <c r="D708" s="26"/>
      <c r="E708" s="7"/>
      <c r="F708" s="7"/>
    </row>
    <row r="709" spans="4:6" ht="23.25">
      <c r="D709" s="26"/>
      <c r="E709" s="7"/>
      <c r="F709" s="7"/>
    </row>
    <row r="710" spans="4:6" ht="23.25">
      <c r="D710" s="26"/>
      <c r="E710" s="7"/>
      <c r="F710" s="7"/>
    </row>
    <row r="711" spans="4:6" ht="23.25">
      <c r="D711" s="26"/>
      <c r="E711" s="7"/>
      <c r="F711" s="7"/>
    </row>
    <row r="712" spans="4:6" ht="23.25">
      <c r="D712" s="26"/>
      <c r="E712" s="7"/>
      <c r="F712" s="7"/>
    </row>
    <row r="713" spans="4:6" ht="23.25">
      <c r="D713" s="26"/>
      <c r="E713" s="7"/>
      <c r="F713" s="7"/>
    </row>
    <row r="714" spans="4:6" ht="23.25">
      <c r="D714" s="26"/>
      <c r="E714" s="7"/>
      <c r="F714" s="7"/>
    </row>
    <row r="715" spans="4:6" ht="23.25">
      <c r="D715" s="26"/>
      <c r="E715" s="7"/>
      <c r="F715" s="7"/>
    </row>
    <row r="716" spans="4:6" ht="23.25">
      <c r="D716" s="26"/>
      <c r="E716" s="7"/>
      <c r="F716" s="7"/>
    </row>
    <row r="717" spans="4:6" ht="23.25">
      <c r="D717" s="26"/>
      <c r="E717" s="7"/>
      <c r="F717" s="7"/>
    </row>
    <row r="718" spans="4:6" ht="23.25">
      <c r="D718" s="26"/>
      <c r="E718" s="7"/>
      <c r="F718" s="7"/>
    </row>
    <row r="719" spans="4:6" ht="23.25">
      <c r="D719" s="26"/>
      <c r="E719" s="7"/>
      <c r="F719" s="7"/>
    </row>
    <row r="720" spans="4:6" ht="23.25">
      <c r="D720" s="26"/>
      <c r="E720" s="7"/>
      <c r="F720" s="7"/>
    </row>
    <row r="721" spans="4:6" ht="23.25">
      <c r="D721" s="26"/>
      <c r="E721" s="7"/>
      <c r="F721" s="7"/>
    </row>
    <row r="722" spans="4:6" ht="23.25">
      <c r="D722" s="26"/>
      <c r="E722" s="7"/>
      <c r="F722" s="7"/>
    </row>
    <row r="723" spans="4:6" ht="23.25">
      <c r="D723" s="26"/>
      <c r="E723" s="7"/>
      <c r="F723" s="7"/>
    </row>
    <row r="724" spans="4:6" ht="23.25">
      <c r="D724" s="26"/>
      <c r="E724" s="7"/>
      <c r="F724" s="7"/>
    </row>
    <row r="725" spans="4:6" ht="23.25">
      <c r="D725" s="26"/>
      <c r="E725" s="7"/>
      <c r="F725" s="7"/>
    </row>
    <row r="726" spans="4:6" ht="23.25">
      <c r="D726" s="26"/>
      <c r="E726" s="7"/>
      <c r="F726" s="7"/>
    </row>
    <row r="727" spans="4:6" ht="23.25">
      <c r="D727" s="26"/>
      <c r="E727" s="7"/>
      <c r="F727" s="7"/>
    </row>
    <row r="728" spans="4:6" ht="23.25">
      <c r="D728" s="26"/>
      <c r="E728" s="7"/>
      <c r="F728" s="7"/>
    </row>
    <row r="729" spans="4:6" ht="23.25">
      <c r="D729" s="26"/>
      <c r="E729" s="7"/>
      <c r="F729" s="7"/>
    </row>
    <row r="730" spans="4:6" ht="23.25">
      <c r="D730" s="26"/>
      <c r="E730" s="7"/>
      <c r="F730" s="7"/>
    </row>
    <row r="731" spans="4:6" ht="23.25">
      <c r="D731" s="26"/>
      <c r="E731" s="7"/>
      <c r="F731" s="7"/>
    </row>
    <row r="732" spans="4:6" ht="23.25">
      <c r="D732" s="26"/>
      <c r="E732" s="7"/>
      <c r="F732" s="7"/>
    </row>
    <row r="733" spans="4:6" ht="23.25">
      <c r="D733" s="26"/>
      <c r="E733" s="7"/>
      <c r="F733" s="7"/>
    </row>
    <row r="734" spans="4:6" ht="23.25">
      <c r="D734" s="26"/>
      <c r="E734" s="7"/>
      <c r="F734" s="7"/>
    </row>
    <row r="735" spans="4:6" ht="23.25">
      <c r="D735" s="26"/>
      <c r="E735" s="7"/>
      <c r="F735" s="7"/>
    </row>
    <row r="736" spans="4:6" ht="23.25">
      <c r="D736" s="26"/>
      <c r="E736" s="7"/>
      <c r="F736" s="7"/>
    </row>
    <row r="737" spans="4:6" ht="23.25">
      <c r="D737" s="26"/>
      <c r="E737" s="7"/>
      <c r="F737" s="7"/>
    </row>
    <row r="738" spans="4:6" ht="23.25">
      <c r="D738" s="26"/>
      <c r="E738" s="7"/>
      <c r="F738" s="7"/>
    </row>
    <row r="739" spans="4:6" ht="23.25">
      <c r="D739" s="26"/>
      <c r="E739" s="7"/>
      <c r="F739" s="7"/>
    </row>
    <row r="740" spans="4:6" ht="23.25">
      <c r="D740" s="26"/>
      <c r="E740" s="7"/>
      <c r="F740" s="7"/>
    </row>
    <row r="741" spans="4:6" ht="23.25">
      <c r="D741" s="26"/>
      <c r="E741" s="7"/>
      <c r="F741" s="7"/>
    </row>
    <row r="742" spans="4:6" ht="23.25">
      <c r="D742" s="26"/>
      <c r="E742" s="7"/>
      <c r="F742" s="7"/>
    </row>
    <row r="743" spans="4:6" ht="23.25">
      <c r="D743" s="26"/>
      <c r="E743" s="7"/>
      <c r="F743" s="7"/>
    </row>
    <row r="744" spans="4:6" ht="23.25">
      <c r="D744" s="26"/>
      <c r="E744" s="7"/>
      <c r="F744" s="7"/>
    </row>
    <row r="745" spans="4:6" ht="23.25">
      <c r="D745" s="26"/>
      <c r="E745" s="7"/>
      <c r="F745" s="7"/>
    </row>
    <row r="746" spans="4:6" ht="23.25">
      <c r="D746" s="26"/>
      <c r="E746" s="7"/>
      <c r="F746" s="7"/>
    </row>
    <row r="747" spans="4:6" ht="23.25">
      <c r="D747" s="26"/>
      <c r="E747" s="7"/>
      <c r="F747" s="7"/>
    </row>
    <row r="748" spans="4:6" ht="23.25">
      <c r="D748" s="26"/>
      <c r="E748" s="7"/>
      <c r="F748" s="7"/>
    </row>
    <row r="749" spans="4:6" ht="23.25">
      <c r="D749" s="26"/>
      <c r="E749" s="7"/>
      <c r="F749" s="7"/>
    </row>
    <row r="750" spans="4:6" ht="23.25">
      <c r="D750" s="26"/>
      <c r="E750" s="7"/>
      <c r="F750" s="7"/>
    </row>
    <row r="751" spans="4:6" ht="23.25">
      <c r="D751" s="26"/>
      <c r="E751" s="7"/>
      <c r="F751" s="7"/>
    </row>
    <row r="752" spans="4:6" ht="23.25">
      <c r="D752" s="26"/>
      <c r="E752" s="7"/>
      <c r="F752" s="7"/>
    </row>
    <row r="753" spans="4:6" ht="23.25">
      <c r="D753" s="26"/>
      <c r="E753" s="7"/>
      <c r="F753" s="7"/>
    </row>
    <row r="754" spans="4:6" ht="23.25">
      <c r="D754" s="26"/>
      <c r="E754" s="7"/>
      <c r="F754" s="7"/>
    </row>
    <row r="755" spans="4:6" ht="23.25">
      <c r="D755" s="26"/>
      <c r="E755" s="7"/>
      <c r="F755" s="7"/>
    </row>
    <row r="756" spans="4:6" ht="23.25">
      <c r="D756" s="26"/>
      <c r="E756" s="7"/>
      <c r="F756" s="7"/>
    </row>
    <row r="757" spans="4:6" ht="23.25">
      <c r="D757" s="26"/>
      <c r="E757" s="7"/>
      <c r="F757" s="7"/>
    </row>
    <row r="758" spans="4:6" ht="23.25">
      <c r="D758" s="26"/>
      <c r="E758" s="7"/>
      <c r="F758" s="7"/>
    </row>
    <row r="759" spans="4:6" ht="23.25">
      <c r="D759" s="26"/>
      <c r="E759" s="7"/>
      <c r="F759" s="7"/>
    </row>
    <row r="760" spans="4:6" ht="23.25">
      <c r="D760" s="26"/>
      <c r="E760" s="7"/>
      <c r="F760" s="7"/>
    </row>
    <row r="761" spans="4:6" ht="23.25">
      <c r="D761" s="26"/>
      <c r="E761" s="7"/>
      <c r="F761" s="7"/>
    </row>
    <row r="762" spans="4:6" ht="23.25">
      <c r="D762" s="26"/>
      <c r="E762" s="7"/>
      <c r="F762" s="7"/>
    </row>
    <row r="763" spans="4:6" ht="23.25">
      <c r="D763" s="26"/>
      <c r="E763" s="7"/>
      <c r="F763" s="7"/>
    </row>
    <row r="764" spans="4:6" ht="23.25">
      <c r="D764" s="26"/>
      <c r="E764" s="7"/>
      <c r="F764" s="7"/>
    </row>
    <row r="765" spans="4:6" ht="23.25">
      <c r="D765" s="26"/>
      <c r="E765" s="7"/>
      <c r="F765" s="7"/>
    </row>
    <row r="766" spans="4:6" ht="23.25">
      <c r="D766" s="26"/>
      <c r="E766" s="7"/>
      <c r="F766" s="7"/>
    </row>
    <row r="767" spans="4:6" ht="23.25">
      <c r="D767" s="26"/>
      <c r="E767" s="7"/>
      <c r="F767" s="7"/>
    </row>
    <row r="768" spans="4:6" ht="23.25">
      <c r="D768" s="26"/>
      <c r="E768" s="7"/>
      <c r="F768" s="7"/>
    </row>
    <row r="769" spans="4:6" ht="23.25">
      <c r="D769" s="26"/>
      <c r="E769" s="7"/>
      <c r="F769" s="7"/>
    </row>
    <row r="770" spans="4:6" ht="23.25">
      <c r="D770" s="26"/>
      <c r="E770" s="7"/>
      <c r="F770" s="7"/>
    </row>
    <row r="771" spans="4:6" ht="23.25">
      <c r="D771" s="26"/>
      <c r="E771" s="7"/>
      <c r="F771" s="7"/>
    </row>
    <row r="772" spans="4:6" ht="23.25">
      <c r="D772" s="26"/>
      <c r="E772" s="7"/>
      <c r="F772" s="7"/>
    </row>
    <row r="773" spans="4:6" ht="23.25">
      <c r="D773" s="26"/>
      <c r="E773" s="7"/>
      <c r="F773" s="7"/>
    </row>
    <row r="774" spans="4:6" ht="23.25">
      <c r="D774" s="26"/>
      <c r="E774" s="7"/>
      <c r="F774" s="7"/>
    </row>
    <row r="775" spans="4:6" ht="23.25">
      <c r="D775" s="26"/>
      <c r="E775" s="7"/>
      <c r="F775" s="7"/>
    </row>
    <row r="776" spans="4:6" ht="23.25">
      <c r="D776" s="26"/>
      <c r="E776" s="7"/>
      <c r="F776" s="7"/>
    </row>
    <row r="777" spans="4:6" ht="23.25">
      <c r="D777" s="26"/>
      <c r="E777" s="7"/>
      <c r="F777" s="7"/>
    </row>
    <row r="778" spans="4:6" ht="23.25">
      <c r="D778" s="26"/>
      <c r="E778" s="7"/>
      <c r="F778" s="7"/>
    </row>
    <row r="779" spans="4:6" ht="23.25">
      <c r="D779" s="26"/>
      <c r="E779" s="7"/>
      <c r="F779" s="7"/>
    </row>
    <row r="780" spans="4:6" ht="23.25">
      <c r="D780" s="26"/>
      <c r="E780" s="7"/>
      <c r="F780" s="7"/>
    </row>
    <row r="781" spans="4:6" ht="23.25">
      <c r="D781" s="26"/>
      <c r="E781" s="7"/>
      <c r="F781" s="7"/>
    </row>
    <row r="782" spans="4:6" ht="23.25">
      <c r="D782" s="26"/>
      <c r="E782" s="7"/>
      <c r="F782" s="7"/>
    </row>
    <row r="783" spans="4:6" ht="23.25">
      <c r="D783" s="26"/>
      <c r="E783" s="7"/>
      <c r="F783" s="7"/>
    </row>
    <row r="784" spans="4:6" ht="23.25">
      <c r="D784" s="26"/>
      <c r="E784" s="7"/>
      <c r="F784" s="7"/>
    </row>
    <row r="785" spans="4:6" ht="23.25">
      <c r="D785" s="26"/>
      <c r="E785" s="7"/>
      <c r="F785" s="7"/>
    </row>
    <row r="786" spans="4:6" ht="23.25">
      <c r="D786" s="26"/>
      <c r="E786" s="7"/>
      <c r="F786" s="7"/>
    </row>
    <row r="787" spans="4:6" ht="23.25">
      <c r="D787" s="26"/>
      <c r="E787" s="7"/>
      <c r="F787" s="7"/>
    </row>
    <row r="788" spans="4:6" ht="23.25">
      <c r="D788" s="26"/>
      <c r="E788" s="7"/>
      <c r="F788" s="7"/>
    </row>
    <row r="789" spans="4:6" ht="23.25">
      <c r="D789" s="26"/>
      <c r="E789" s="7"/>
      <c r="F789" s="7"/>
    </row>
    <row r="790" spans="4:6" ht="23.25">
      <c r="D790" s="26"/>
      <c r="E790" s="7"/>
      <c r="F790" s="7"/>
    </row>
    <row r="791" spans="4:6" ht="23.25">
      <c r="D791" s="26"/>
      <c r="E791" s="7"/>
      <c r="F791" s="7"/>
    </row>
    <row r="792" spans="4:6" ht="23.25">
      <c r="D792" s="26"/>
      <c r="E792" s="7"/>
      <c r="F792" s="7"/>
    </row>
    <row r="793" spans="4:6" ht="23.25">
      <c r="D793" s="26"/>
      <c r="E793" s="7"/>
      <c r="F793" s="7"/>
    </row>
    <row r="794" spans="4:6" ht="23.25">
      <c r="D794" s="26"/>
      <c r="E794" s="7"/>
      <c r="F794" s="7"/>
    </row>
    <row r="795" spans="4:6" ht="23.25">
      <c r="D795" s="26"/>
      <c r="E795" s="7"/>
      <c r="F795" s="7"/>
    </row>
    <row r="796" spans="4:6" ht="23.25">
      <c r="D796" s="26"/>
      <c r="E796" s="7"/>
      <c r="F796" s="7"/>
    </row>
    <row r="797" spans="4:6" ht="23.25">
      <c r="D797" s="26"/>
      <c r="E797" s="7"/>
      <c r="F797" s="7"/>
    </row>
    <row r="798" spans="4:6" ht="23.25">
      <c r="D798" s="26"/>
      <c r="E798" s="7"/>
      <c r="F798" s="7"/>
    </row>
    <row r="799" spans="4:6" ht="23.25">
      <c r="D799" s="26"/>
      <c r="E799" s="7"/>
      <c r="F799" s="7"/>
    </row>
    <row r="800" spans="4:6" ht="23.25">
      <c r="D800" s="26"/>
      <c r="E800" s="7"/>
      <c r="F800" s="7"/>
    </row>
    <row r="801" spans="4:6" ht="23.25">
      <c r="D801" s="26"/>
      <c r="E801" s="7"/>
      <c r="F801" s="7"/>
    </row>
    <row r="802" spans="4:6" ht="23.25">
      <c r="D802" s="26"/>
      <c r="E802" s="7"/>
      <c r="F802" s="7"/>
    </row>
    <row r="803" spans="4:6" ht="23.25">
      <c r="D803" s="26"/>
      <c r="E803" s="7"/>
      <c r="F803" s="7"/>
    </row>
    <row r="804" spans="4:6" ht="23.25">
      <c r="D804" s="26"/>
      <c r="E804" s="7"/>
      <c r="F804" s="7"/>
    </row>
    <row r="805" spans="4:6" ht="23.25">
      <c r="D805" s="26"/>
      <c r="E805" s="7"/>
      <c r="F805" s="7"/>
    </row>
    <row r="806" spans="4:6" ht="23.25">
      <c r="D806" s="26"/>
      <c r="E806" s="7"/>
      <c r="F806" s="7"/>
    </row>
    <row r="807" spans="4:6" ht="23.25">
      <c r="D807" s="26"/>
      <c r="E807" s="7"/>
      <c r="F807" s="7"/>
    </row>
    <row r="808" spans="4:6" ht="23.25">
      <c r="D808" s="26"/>
      <c r="E808" s="7"/>
      <c r="F808" s="7"/>
    </row>
    <row r="809" spans="4:6" ht="23.25">
      <c r="D809" s="26"/>
      <c r="E809" s="7"/>
      <c r="F809" s="7"/>
    </row>
    <row r="810" spans="4:6" ht="23.25">
      <c r="D810" s="26"/>
      <c r="E810" s="7"/>
      <c r="F810" s="7"/>
    </row>
    <row r="811" spans="4:6" ht="23.25">
      <c r="D811" s="26"/>
      <c r="E811" s="7"/>
      <c r="F811" s="7"/>
    </row>
    <row r="812" spans="4:6" ht="23.25">
      <c r="D812" s="26"/>
      <c r="E812" s="7"/>
      <c r="F812" s="7"/>
    </row>
    <row r="813" spans="4:6" ht="23.25">
      <c r="D813" s="26"/>
      <c r="E813" s="7"/>
      <c r="F813" s="7"/>
    </row>
    <row r="814" spans="4:6" ht="23.25">
      <c r="D814" s="26"/>
      <c r="E814" s="7"/>
      <c r="F814" s="7"/>
    </row>
    <row r="815" spans="4:6" ht="23.25">
      <c r="D815" s="26"/>
      <c r="E815" s="7"/>
      <c r="F815" s="7"/>
    </row>
    <row r="816" spans="4:6" ht="23.25">
      <c r="D816" s="26"/>
      <c r="E816" s="7"/>
      <c r="F816" s="7"/>
    </row>
    <row r="817" spans="4:6" ht="23.25">
      <c r="D817" s="26"/>
      <c r="E817" s="7"/>
      <c r="F817" s="7"/>
    </row>
    <row r="818" spans="4:6" ht="23.25">
      <c r="D818" s="26"/>
      <c r="E818" s="7"/>
      <c r="F818" s="7"/>
    </row>
    <row r="819" spans="4:6" ht="23.25">
      <c r="D819" s="26"/>
      <c r="E819" s="7"/>
      <c r="F819" s="7"/>
    </row>
    <row r="820" spans="4:6" ht="23.25">
      <c r="D820" s="26"/>
      <c r="E820" s="7"/>
      <c r="F820" s="7"/>
    </row>
    <row r="821" spans="4:6" ht="23.25">
      <c r="D821" s="26"/>
      <c r="E821" s="7"/>
      <c r="F821" s="7"/>
    </row>
    <row r="822" spans="4:6" ht="23.25">
      <c r="D822" s="26"/>
      <c r="E822" s="7"/>
      <c r="F822" s="7"/>
    </row>
    <row r="823" spans="4:6" ht="23.25">
      <c r="D823" s="26"/>
      <c r="E823" s="7"/>
      <c r="F823" s="7"/>
    </row>
    <row r="824" spans="4:6" ht="23.25">
      <c r="D824" s="26"/>
      <c r="E824" s="7"/>
      <c r="F824" s="7"/>
    </row>
    <row r="825" spans="4:6" ht="23.25">
      <c r="D825" s="26"/>
      <c r="E825" s="7"/>
      <c r="F825" s="7"/>
    </row>
    <row r="826" spans="4:6" ht="23.25">
      <c r="D826" s="26"/>
      <c r="E826" s="7"/>
      <c r="F826" s="7"/>
    </row>
    <row r="827" spans="4:6" ht="23.25">
      <c r="D827" s="26"/>
      <c r="E827" s="7"/>
      <c r="F827" s="7"/>
    </row>
    <row r="828" spans="4:6" ht="23.25">
      <c r="D828" s="26"/>
      <c r="E828" s="7"/>
      <c r="F828" s="7"/>
    </row>
    <row r="829" spans="4:6" ht="23.25">
      <c r="D829" s="26"/>
      <c r="E829" s="7"/>
      <c r="F829" s="7"/>
    </row>
    <row r="830" spans="4:6" ht="23.25">
      <c r="D830" s="26"/>
      <c r="E830" s="7"/>
      <c r="F830" s="7"/>
    </row>
    <row r="831" spans="4:6" ht="23.25">
      <c r="D831" s="26"/>
      <c r="E831" s="7"/>
      <c r="F831" s="7"/>
    </row>
    <row r="832" spans="4:6" ht="23.25">
      <c r="D832" s="26"/>
      <c r="E832" s="7"/>
      <c r="F832" s="7"/>
    </row>
    <row r="833" spans="4:6" ht="23.25">
      <c r="D833" s="26"/>
      <c r="E833" s="7"/>
      <c r="F833" s="7"/>
    </row>
    <row r="834" spans="4:6" ht="23.25">
      <c r="D834" s="26"/>
      <c r="E834" s="7"/>
      <c r="F834" s="7"/>
    </row>
    <row r="835" spans="4:6" ht="23.25">
      <c r="D835" s="26"/>
      <c r="E835" s="7"/>
      <c r="F835" s="7"/>
    </row>
    <row r="836" spans="4:6" ht="23.25">
      <c r="D836" s="26"/>
      <c r="E836" s="7"/>
      <c r="F836" s="7"/>
    </row>
    <row r="837" spans="4:6" ht="23.25">
      <c r="D837" s="26"/>
      <c r="E837" s="7"/>
      <c r="F837" s="7"/>
    </row>
    <row r="838" spans="4:6" ht="23.25">
      <c r="D838" s="26"/>
      <c r="E838" s="7"/>
      <c r="F838" s="7"/>
    </row>
    <row r="839" spans="4:6" ht="23.25">
      <c r="D839" s="26"/>
      <c r="E839" s="7"/>
      <c r="F839" s="7"/>
    </row>
    <row r="840" spans="4:6" ht="23.25">
      <c r="D840" s="26"/>
      <c r="E840" s="7"/>
      <c r="F840" s="7"/>
    </row>
    <row r="841" spans="4:6" ht="23.25">
      <c r="D841" s="26"/>
      <c r="E841" s="7"/>
      <c r="F841" s="7"/>
    </row>
    <row r="842" spans="4:6" ht="23.25">
      <c r="D842" s="26"/>
      <c r="E842" s="7"/>
      <c r="F842" s="7"/>
    </row>
    <row r="843" spans="4:6" ht="23.25">
      <c r="D843" s="26"/>
      <c r="E843" s="7"/>
      <c r="F843" s="7"/>
    </row>
    <row r="844" spans="4:6" ht="23.25">
      <c r="D844" s="26"/>
      <c r="E844" s="7"/>
      <c r="F844" s="7"/>
    </row>
    <row r="845" spans="4:6" ht="23.25">
      <c r="D845" s="26"/>
      <c r="E845" s="7"/>
      <c r="F845" s="7"/>
    </row>
    <row r="846" spans="4:6" ht="23.25">
      <c r="D846" s="26"/>
      <c r="E846" s="7"/>
      <c r="F846" s="7"/>
    </row>
    <row r="847" spans="4:6" ht="23.25">
      <c r="D847" s="26"/>
      <c r="E847" s="7"/>
      <c r="F847" s="7"/>
    </row>
    <row r="848" spans="5:6" ht="23.25">
      <c r="E848" s="7"/>
      <c r="F848" s="7"/>
    </row>
    <row r="849" spans="5:6" ht="12.75">
      <c r="E849" s="7"/>
      <c r="F849" s="7"/>
    </row>
    <row r="850" spans="5:6" ht="12.75">
      <c r="E850" s="7"/>
      <c r="F850" s="7"/>
    </row>
    <row r="851" spans="5:6" ht="12.75">
      <c r="E851" s="7"/>
      <c r="F851" s="7"/>
    </row>
    <row r="852" spans="5:6" ht="12.75">
      <c r="E852" s="7"/>
      <c r="F852" s="7"/>
    </row>
    <row r="853" spans="5:6" ht="12.75">
      <c r="E853" s="7"/>
      <c r="F853" s="7"/>
    </row>
    <row r="854" spans="5:6" ht="12.75">
      <c r="E854" s="7"/>
      <c r="F854" s="7"/>
    </row>
    <row r="855" spans="5:6" ht="12.75">
      <c r="E855" s="7"/>
      <c r="F855" s="7"/>
    </row>
    <row r="856" spans="5:6" ht="12.75">
      <c r="E856" s="7"/>
      <c r="F856" s="7"/>
    </row>
    <row r="857" spans="5:6" ht="12.75">
      <c r="E857" s="7"/>
      <c r="F857" s="7"/>
    </row>
    <row r="858" spans="5:6" ht="12.75">
      <c r="E858" s="7"/>
      <c r="F858" s="7"/>
    </row>
    <row r="859" spans="5:6" ht="12.75">
      <c r="E859" s="7"/>
      <c r="F859" s="7"/>
    </row>
    <row r="860" spans="5:6" ht="12.75">
      <c r="E860" s="7"/>
      <c r="F860" s="7"/>
    </row>
    <row r="861" spans="5:6" ht="12.75">
      <c r="E861" s="7"/>
      <c r="F861" s="7"/>
    </row>
    <row r="862" spans="5:6" ht="12.75">
      <c r="E862" s="7"/>
      <c r="F862" s="7"/>
    </row>
    <row r="863" spans="5:6" ht="12.75">
      <c r="E863" s="7"/>
      <c r="F863" s="7"/>
    </row>
    <row r="864" spans="5:6" ht="12.75">
      <c r="E864" s="7"/>
      <c r="F864" s="7"/>
    </row>
    <row r="865" spans="5:6" ht="12.75">
      <c r="E865" s="7"/>
      <c r="F865" s="7"/>
    </row>
    <row r="866" spans="5:6" ht="12.75">
      <c r="E866" s="7"/>
      <c r="F866" s="7"/>
    </row>
    <row r="867" spans="5:6" ht="12.75">
      <c r="E867" s="7"/>
      <c r="F867" s="7"/>
    </row>
    <row r="868" spans="5:6" ht="12.75">
      <c r="E868" s="7"/>
      <c r="F868" s="7"/>
    </row>
    <row r="869" spans="5:6" ht="12.75">
      <c r="E869" s="7"/>
      <c r="F869" s="7"/>
    </row>
    <row r="870" spans="5:6" ht="12.75">
      <c r="E870" s="7"/>
      <c r="F870" s="7"/>
    </row>
    <row r="871" spans="5:6" ht="12.75">
      <c r="E871" s="7"/>
      <c r="F871" s="7"/>
    </row>
    <row r="872" spans="5:6" ht="12.75">
      <c r="E872" s="7"/>
      <c r="F872" s="7"/>
    </row>
    <row r="873" spans="5:6" ht="12.75">
      <c r="E873" s="7"/>
      <c r="F873" s="7"/>
    </row>
    <row r="874" spans="5:6" ht="12.75">
      <c r="E874" s="7"/>
      <c r="F874" s="7"/>
    </row>
    <row r="875" spans="5:6" ht="12.75">
      <c r="E875" s="7"/>
      <c r="F875" s="7"/>
    </row>
    <row r="876" spans="5:6" ht="12.75">
      <c r="E876" s="7"/>
      <c r="F876" s="7"/>
    </row>
    <row r="877" spans="5:6" ht="12.75">
      <c r="E877" s="7"/>
      <c r="F877" s="7"/>
    </row>
    <row r="878" spans="5:6" ht="12.75">
      <c r="E878" s="7"/>
      <c r="F878" s="7"/>
    </row>
    <row r="879" spans="5:6" ht="12.75">
      <c r="E879" s="7"/>
      <c r="F879" s="7"/>
    </row>
    <row r="880" spans="5:6" ht="12.75">
      <c r="E880" s="7"/>
      <c r="F880" s="7"/>
    </row>
    <row r="881" spans="5:6" ht="12.75">
      <c r="E881" s="7"/>
      <c r="F881" s="7"/>
    </row>
    <row r="882" spans="5:6" ht="12.75">
      <c r="E882" s="7"/>
      <c r="F882" s="7"/>
    </row>
    <row r="883" spans="5:6" ht="12.75">
      <c r="E883" s="7"/>
      <c r="F883" s="7"/>
    </row>
    <row r="884" spans="5:6" ht="12.75">
      <c r="E884" s="7"/>
      <c r="F884" s="7"/>
    </row>
    <row r="885" spans="5:6" ht="12.75">
      <c r="E885" s="7"/>
      <c r="F885" s="7"/>
    </row>
    <row r="886" spans="5:6" ht="12.75">
      <c r="E886" s="7"/>
      <c r="F886" s="7"/>
    </row>
    <row r="887" spans="5:6" ht="12.75">
      <c r="E887" s="7"/>
      <c r="F887" s="7"/>
    </row>
    <row r="888" spans="5:6" ht="12.75">
      <c r="E888" s="7"/>
      <c r="F888" s="7"/>
    </row>
    <row r="889" spans="5:6" ht="12.75">
      <c r="E889" s="7"/>
      <c r="F889" s="7"/>
    </row>
    <row r="890" spans="5:6" ht="12.75">
      <c r="E890" s="7"/>
      <c r="F890" s="7"/>
    </row>
    <row r="891" spans="5:6" ht="12.75">
      <c r="E891" s="7"/>
      <c r="F891" s="7"/>
    </row>
    <row r="892" spans="5:6" ht="12.75">
      <c r="E892" s="7"/>
      <c r="F892" s="7"/>
    </row>
    <row r="893" spans="5:6" ht="12.75">
      <c r="E893" s="7"/>
      <c r="F893" s="7"/>
    </row>
    <row r="894" spans="5:6" ht="12.75">
      <c r="E894" s="7"/>
      <c r="F894" s="7"/>
    </row>
    <row r="895" spans="5:6" ht="12.75">
      <c r="E895" s="7"/>
      <c r="F895" s="7"/>
    </row>
    <row r="896" spans="5:6" ht="12.75">
      <c r="E896" s="7"/>
      <c r="F896" s="7"/>
    </row>
    <row r="897" spans="5:6" ht="12.75">
      <c r="E897" s="7"/>
      <c r="F897" s="7"/>
    </row>
    <row r="898" spans="5:6" ht="12.75">
      <c r="E898" s="7"/>
      <c r="F898" s="7"/>
    </row>
    <row r="899" spans="5:6" ht="12.75">
      <c r="E899" s="7"/>
      <c r="F899" s="7"/>
    </row>
    <row r="900" spans="5:6" ht="12.75">
      <c r="E900" s="7"/>
      <c r="F900" s="7"/>
    </row>
    <row r="901" spans="5:6" ht="12.75">
      <c r="E901" s="7"/>
      <c r="F901" s="7"/>
    </row>
    <row r="902" spans="5:6" ht="12.75">
      <c r="E902" s="7"/>
      <c r="F902" s="7"/>
    </row>
    <row r="903" spans="5:6" ht="12.75">
      <c r="E903" s="7"/>
      <c r="F903" s="7"/>
    </row>
    <row r="904" spans="5:6" ht="12.75">
      <c r="E904" s="7"/>
      <c r="F904" s="7"/>
    </row>
    <row r="905" spans="5:6" ht="12.75">
      <c r="E905" s="7"/>
      <c r="F905" s="7"/>
    </row>
    <row r="906" spans="5:6" ht="12.75">
      <c r="E906" s="7"/>
      <c r="F906" s="7"/>
    </row>
    <row r="907" spans="5:6" ht="12.75">
      <c r="E907" s="7"/>
      <c r="F907" s="7"/>
    </row>
    <row r="908" spans="5:6" ht="12.75">
      <c r="E908" s="7"/>
      <c r="F908" s="7"/>
    </row>
    <row r="909" spans="5:6" ht="12.75">
      <c r="E909" s="7"/>
      <c r="F909" s="7"/>
    </row>
    <row r="910" spans="5:6" ht="12.75">
      <c r="E910" s="7"/>
      <c r="F910" s="7"/>
    </row>
    <row r="911" spans="5:6" ht="12.75">
      <c r="E911" s="7"/>
      <c r="F911" s="7"/>
    </row>
    <row r="912" spans="5:6" ht="12.75">
      <c r="E912" s="7"/>
      <c r="F912" s="7"/>
    </row>
    <row r="913" spans="5:6" ht="12.75">
      <c r="E913" s="7"/>
      <c r="F913" s="7"/>
    </row>
    <row r="914" spans="5:6" ht="12.75">
      <c r="E914" s="7"/>
      <c r="F914" s="7"/>
    </row>
    <row r="915" spans="5:6" ht="12.75">
      <c r="E915" s="7"/>
      <c r="F915" s="7"/>
    </row>
    <row r="916" spans="5:6" ht="12.75">
      <c r="E916" s="7"/>
      <c r="F916" s="7"/>
    </row>
    <row r="917" spans="5:6" ht="12.75">
      <c r="E917" s="7"/>
      <c r="F917" s="7"/>
    </row>
    <row r="918" spans="5:6" ht="12.75">
      <c r="E918" s="7"/>
      <c r="F918" s="7"/>
    </row>
    <row r="919" spans="5:6" ht="12.75">
      <c r="E919" s="7"/>
      <c r="F919" s="7"/>
    </row>
    <row r="920" spans="5:6" ht="12.75">
      <c r="E920" s="7"/>
      <c r="F920" s="7"/>
    </row>
    <row r="921" spans="5:6" ht="12.75">
      <c r="E921" s="7"/>
      <c r="F921" s="7"/>
    </row>
    <row r="922" spans="5:6" ht="12.75">
      <c r="E922" s="7"/>
      <c r="F922" s="7"/>
    </row>
    <row r="923" spans="5:6" ht="12.75">
      <c r="E923" s="7"/>
      <c r="F923" s="7"/>
    </row>
    <row r="924" spans="5:6" ht="12.75">
      <c r="E924" s="7"/>
      <c r="F924" s="7"/>
    </row>
    <row r="925" spans="5:6" ht="12.75">
      <c r="E925" s="7"/>
      <c r="F925" s="7"/>
    </row>
    <row r="926" spans="5:6" ht="12.75">
      <c r="E926" s="7"/>
      <c r="F926" s="7"/>
    </row>
    <row r="927" spans="5:6" ht="12.75">
      <c r="E927" s="7"/>
      <c r="F927" s="7"/>
    </row>
    <row r="928" spans="5:6" ht="12.75">
      <c r="E928" s="7"/>
      <c r="F928" s="7"/>
    </row>
    <row r="929" spans="5:6" ht="12.75">
      <c r="E929" s="7"/>
      <c r="F929" s="7"/>
    </row>
    <row r="930" spans="5:6" ht="12.75">
      <c r="E930" s="7"/>
      <c r="F930" s="7"/>
    </row>
    <row r="931" spans="5:6" ht="12.75">
      <c r="E931" s="7"/>
      <c r="F931" s="7"/>
    </row>
    <row r="932" spans="5:6" ht="12.75">
      <c r="E932" s="7"/>
      <c r="F932" s="7"/>
    </row>
    <row r="933" spans="5:6" ht="12.75">
      <c r="E933" s="7"/>
      <c r="F933" s="7"/>
    </row>
    <row r="934" spans="5:6" ht="12.75">
      <c r="E934" s="7"/>
      <c r="F934" s="7"/>
    </row>
    <row r="935" spans="5:6" ht="12.75">
      <c r="E935" s="7"/>
      <c r="F935" s="7"/>
    </row>
    <row r="936" spans="5:6" ht="12.75">
      <c r="E936" s="7"/>
      <c r="F936" s="7"/>
    </row>
    <row r="937" spans="5:6" ht="12.75">
      <c r="E937" s="7"/>
      <c r="F937" s="7"/>
    </row>
    <row r="938" spans="5:6" ht="12.75">
      <c r="E938" s="7"/>
      <c r="F938" s="7"/>
    </row>
    <row r="939" spans="5:6" ht="12.75">
      <c r="E939" s="7"/>
      <c r="F939" s="7"/>
    </row>
    <row r="940" spans="5:6" ht="12.75">
      <c r="E940" s="7"/>
      <c r="F940" s="7"/>
    </row>
    <row r="941" spans="5:6" ht="12.75">
      <c r="E941" s="7"/>
      <c r="F941" s="7"/>
    </row>
    <row r="942" spans="5:6" ht="12.75">
      <c r="E942" s="7"/>
      <c r="F942" s="7"/>
    </row>
    <row r="943" spans="5:6" ht="12.75">
      <c r="E943" s="7"/>
      <c r="F943" s="7"/>
    </row>
    <row r="944" spans="5:6" ht="12.75">
      <c r="E944" s="7"/>
      <c r="F944" s="7"/>
    </row>
    <row r="945" spans="5:6" ht="12.75">
      <c r="E945" s="7"/>
      <c r="F945" s="7"/>
    </row>
    <row r="946" spans="5:6" ht="12.75">
      <c r="E946" s="7"/>
      <c r="F946" s="7"/>
    </row>
    <row r="947" spans="5:6" ht="12.75">
      <c r="E947" s="7"/>
      <c r="F947" s="7"/>
    </row>
    <row r="948" spans="5:6" ht="12.75">
      <c r="E948" s="7"/>
      <c r="F948" s="7"/>
    </row>
    <row r="949" spans="5:6" ht="12.75">
      <c r="E949" s="7"/>
      <c r="F949" s="7"/>
    </row>
    <row r="950" spans="5:6" ht="12.75">
      <c r="E950" s="7"/>
      <c r="F950" s="7"/>
    </row>
    <row r="951" spans="5:6" ht="12.75">
      <c r="E951" s="7"/>
      <c r="F951" s="7"/>
    </row>
    <row r="952" spans="5:6" ht="12.75">
      <c r="E952" s="7"/>
      <c r="F952" s="7"/>
    </row>
    <row r="953" spans="5:6" ht="12.75">
      <c r="E953" s="7"/>
      <c r="F953" s="7"/>
    </row>
    <row r="954" spans="5:6" ht="12.75">
      <c r="E954" s="7"/>
      <c r="F954" s="7"/>
    </row>
    <row r="955" spans="5:6" ht="12.75">
      <c r="E955" s="7"/>
      <c r="F955" s="7"/>
    </row>
    <row r="956" spans="5:6" ht="12.75">
      <c r="E956" s="7"/>
      <c r="F956" s="7"/>
    </row>
    <row r="957" spans="5:6" ht="12.75">
      <c r="E957" s="7"/>
      <c r="F957" s="7"/>
    </row>
    <row r="958" spans="5:6" ht="12.75">
      <c r="E958" s="7"/>
      <c r="F958" s="7"/>
    </row>
    <row r="959" spans="5:6" ht="12.75">
      <c r="E959" s="7"/>
      <c r="F959" s="7"/>
    </row>
    <row r="960" spans="5:6" ht="12.75">
      <c r="E960" s="7"/>
      <c r="F960" s="7"/>
    </row>
    <row r="961" spans="5:6" ht="12.75">
      <c r="E961" s="7"/>
      <c r="F961" s="7"/>
    </row>
    <row r="962" spans="5:6" ht="12.75">
      <c r="E962" s="7"/>
      <c r="F962" s="7"/>
    </row>
    <row r="963" spans="5:6" ht="12.75">
      <c r="E963" s="7"/>
      <c r="F963" s="7"/>
    </row>
    <row r="964" spans="5:6" ht="12.75">
      <c r="E964" s="7"/>
      <c r="F964" s="7"/>
    </row>
    <row r="965" spans="5:6" ht="12.75">
      <c r="E965" s="7"/>
      <c r="F965" s="7"/>
    </row>
    <row r="966" spans="5:6" ht="12.75">
      <c r="E966" s="7"/>
      <c r="F966" s="7"/>
    </row>
    <row r="967" spans="5:6" ht="12.75">
      <c r="E967" s="7"/>
      <c r="F967" s="7"/>
    </row>
    <row r="968" spans="5:6" ht="12.75">
      <c r="E968" s="7"/>
      <c r="F968" s="7"/>
    </row>
    <row r="969" spans="5:6" ht="12.75">
      <c r="E969" s="7"/>
      <c r="F969" s="7"/>
    </row>
    <row r="970" spans="5:6" ht="12.75">
      <c r="E970" s="7"/>
      <c r="F970" s="7"/>
    </row>
    <row r="971" spans="5:6" ht="12.75">
      <c r="E971" s="7"/>
      <c r="F971" s="7"/>
    </row>
    <row r="972" spans="5:6" ht="12.75">
      <c r="E972" s="7"/>
      <c r="F972" s="7"/>
    </row>
    <row r="973" spans="5:6" ht="12.75">
      <c r="E973" s="7"/>
      <c r="F973" s="7"/>
    </row>
    <row r="974" spans="5:6" ht="12.75">
      <c r="E974" s="7"/>
      <c r="F974" s="7"/>
    </row>
    <row r="975" spans="5:6" ht="12.75">
      <c r="E975" s="7"/>
      <c r="F975" s="7"/>
    </row>
    <row r="976" spans="5:6" ht="12.75">
      <c r="E976" s="7"/>
      <c r="F976" s="7"/>
    </row>
    <row r="977" spans="5:6" ht="12.75">
      <c r="E977" s="7"/>
      <c r="F977" s="7"/>
    </row>
    <row r="978" spans="5:6" ht="12.75">
      <c r="E978" s="7"/>
      <c r="F978" s="7"/>
    </row>
    <row r="979" spans="5:6" ht="12.75">
      <c r="E979" s="7"/>
      <c r="F979" s="7"/>
    </row>
    <row r="980" spans="5:6" ht="12.75">
      <c r="E980" s="7"/>
      <c r="F980" s="7"/>
    </row>
    <row r="981" spans="5:6" ht="12.75">
      <c r="E981" s="7"/>
      <c r="F981" s="7"/>
    </row>
    <row r="982" spans="5:6" ht="12.75">
      <c r="E982" s="7"/>
      <c r="F982" s="7"/>
    </row>
    <row r="983" spans="5:6" ht="12.75">
      <c r="E983" s="7"/>
      <c r="F983" s="7"/>
    </row>
    <row r="984" spans="5:6" ht="12.75">
      <c r="E984" s="7"/>
      <c r="F984" s="7"/>
    </row>
    <row r="985" spans="5:6" ht="12.75">
      <c r="E985" s="7"/>
      <c r="F985" s="7"/>
    </row>
    <row r="986" spans="5:6" ht="12.75">
      <c r="E986" s="7"/>
      <c r="F986" s="7"/>
    </row>
    <row r="987" spans="5:6" ht="12.75">
      <c r="E987" s="7"/>
      <c r="F987" s="7"/>
    </row>
    <row r="988" spans="5:6" ht="12.75">
      <c r="E988" s="7"/>
      <c r="F988" s="7"/>
    </row>
    <row r="989" spans="5:6" ht="12.75">
      <c r="E989" s="7"/>
      <c r="F989" s="7"/>
    </row>
    <row r="990" spans="5:6" ht="12.75">
      <c r="E990" s="7"/>
      <c r="F990" s="7"/>
    </row>
    <row r="991" spans="5:6" ht="12.75">
      <c r="E991" s="7"/>
      <c r="F991" s="7"/>
    </row>
    <row r="992" spans="5:6" ht="12.75">
      <c r="E992" s="7"/>
      <c r="F992" s="7"/>
    </row>
    <row r="993" spans="5:6" ht="12.75">
      <c r="E993" s="7"/>
      <c r="F993" s="7"/>
    </row>
    <row r="994" spans="5:6" ht="12.75">
      <c r="E994" s="7"/>
      <c r="F994" s="7"/>
    </row>
    <row r="995" spans="5:6" ht="12.75">
      <c r="E995" s="7"/>
      <c r="F995" s="7"/>
    </row>
    <row r="996" spans="5:6" ht="12.75">
      <c r="E996" s="7"/>
      <c r="F996" s="7"/>
    </row>
    <row r="997" spans="5:6" ht="12.75">
      <c r="E997" s="7"/>
      <c r="F997" s="7"/>
    </row>
    <row r="998" spans="5:6" ht="12.75">
      <c r="E998" s="7"/>
      <c r="F998" s="7"/>
    </row>
    <row r="999" spans="5:6" ht="12.75">
      <c r="E999" s="7"/>
      <c r="F999" s="7"/>
    </row>
    <row r="1000" spans="5:6" ht="12.75">
      <c r="E1000" s="7"/>
      <c r="F1000" s="7"/>
    </row>
    <row r="1001" spans="5:6" ht="12.75">
      <c r="E1001" s="7"/>
      <c r="F1001" s="7"/>
    </row>
    <row r="1002" spans="5:6" ht="12.75">
      <c r="E1002" s="7"/>
      <c r="F1002" s="7"/>
    </row>
    <row r="1003" spans="5:6" ht="12.75">
      <c r="E1003" s="7"/>
      <c r="F1003" s="7"/>
    </row>
    <row r="1004" spans="5:6" ht="12.75">
      <c r="E1004" s="7"/>
      <c r="F1004" s="7"/>
    </row>
    <row r="1005" spans="5:6" ht="12.75">
      <c r="E1005" s="7"/>
      <c r="F1005" s="7"/>
    </row>
    <row r="1006" spans="5:6" ht="12.75">
      <c r="E1006" s="7"/>
      <c r="F1006" s="7"/>
    </row>
    <row r="1007" spans="5:6" ht="12.75">
      <c r="E1007" s="7"/>
      <c r="F1007" s="7"/>
    </row>
    <row r="1008" spans="5:6" ht="12.75">
      <c r="E1008" s="7"/>
      <c r="F1008" s="7"/>
    </row>
    <row r="1009" spans="5:6" ht="12.75">
      <c r="E1009" s="7"/>
      <c r="F1009" s="7"/>
    </row>
    <row r="1010" spans="5:6" ht="12.75">
      <c r="E1010" s="7"/>
      <c r="F1010" s="7"/>
    </row>
    <row r="1011" spans="5:6" ht="12.75">
      <c r="E1011" s="7"/>
      <c r="F1011" s="7"/>
    </row>
    <row r="1012" spans="5:6" ht="12.75">
      <c r="E1012" s="7"/>
      <c r="F1012" s="7"/>
    </row>
    <row r="1013" spans="5:6" ht="12.75">
      <c r="E1013" s="7"/>
      <c r="F1013" s="7"/>
    </row>
    <row r="1014" spans="5:6" ht="12.75">
      <c r="E1014" s="7"/>
      <c r="F1014" s="7"/>
    </row>
    <row r="1015" spans="5:6" ht="12.75">
      <c r="E1015" s="7"/>
      <c r="F1015" s="7"/>
    </row>
    <row r="1016" spans="5:6" ht="12.75">
      <c r="E1016" s="7"/>
      <c r="F1016" s="7"/>
    </row>
    <row r="1017" spans="5:6" ht="12.75">
      <c r="E1017" s="7"/>
      <c r="F1017" s="7"/>
    </row>
    <row r="1018" spans="5:6" ht="12.75">
      <c r="E1018" s="7"/>
      <c r="F1018" s="7"/>
    </row>
    <row r="1019" spans="5:6" ht="12.75">
      <c r="E1019" s="7"/>
      <c r="F1019" s="7"/>
    </row>
    <row r="1020" spans="5:6" ht="12.75">
      <c r="E1020" s="7"/>
      <c r="F1020" s="7"/>
    </row>
    <row r="1021" spans="5:6" ht="12.75">
      <c r="E1021" s="7"/>
      <c r="F1021" s="7"/>
    </row>
    <row r="1022" spans="5:6" ht="12.75">
      <c r="E1022" s="7"/>
      <c r="F1022" s="7"/>
    </row>
    <row r="1023" spans="5:6" ht="12.75">
      <c r="E1023" s="7"/>
      <c r="F1023" s="7"/>
    </row>
    <row r="1024" spans="5:6" ht="12.75">
      <c r="E1024" s="7"/>
      <c r="F1024" s="7"/>
    </row>
    <row r="1025" spans="5:6" ht="12.75">
      <c r="E1025" s="7"/>
      <c r="F1025" s="7"/>
    </row>
    <row r="1026" spans="5:6" ht="12.75">
      <c r="E1026" s="7"/>
      <c r="F1026" s="7"/>
    </row>
    <row r="1027" spans="5:6" ht="12.75">
      <c r="E1027" s="7"/>
      <c r="F1027" s="7"/>
    </row>
    <row r="1028" spans="5:6" ht="12.75">
      <c r="E1028" s="7"/>
      <c r="F1028" s="7"/>
    </row>
    <row r="1029" spans="5:6" ht="12.75">
      <c r="E1029" s="7"/>
      <c r="F1029" s="7"/>
    </row>
    <row r="1030" spans="5:6" ht="12.75">
      <c r="E1030" s="7"/>
      <c r="F1030" s="7"/>
    </row>
    <row r="1031" spans="5:6" ht="12.75">
      <c r="E1031" s="7"/>
      <c r="F1031" s="7"/>
    </row>
    <row r="1032" spans="5:6" ht="12.75">
      <c r="E1032" s="7"/>
      <c r="F1032" s="7"/>
    </row>
    <row r="1033" spans="5:6" ht="12.75">
      <c r="E1033" s="7"/>
      <c r="F1033" s="7"/>
    </row>
    <row r="1034" spans="5:6" ht="12.75">
      <c r="E1034" s="7"/>
      <c r="F1034" s="7"/>
    </row>
    <row r="1035" spans="5:6" ht="12.75">
      <c r="E1035" s="7"/>
      <c r="F1035" s="7"/>
    </row>
    <row r="1036" spans="5:6" ht="12.75">
      <c r="E1036" s="7"/>
      <c r="F1036" s="7"/>
    </row>
    <row r="1037" spans="5:6" ht="12.75">
      <c r="E1037" s="7"/>
      <c r="F1037" s="7"/>
    </row>
    <row r="1038" spans="5:6" ht="12.75">
      <c r="E1038" s="7"/>
      <c r="F1038" s="7"/>
    </row>
    <row r="1039" spans="5:6" ht="12.75">
      <c r="E1039" s="7"/>
      <c r="F1039" s="7"/>
    </row>
    <row r="1040" spans="5:6" ht="12.75">
      <c r="E1040" s="7"/>
      <c r="F1040" s="7"/>
    </row>
    <row r="1041" spans="5:6" ht="12.75">
      <c r="E1041" s="7"/>
      <c r="F1041" s="7"/>
    </row>
    <row r="1042" spans="5:6" ht="12.75">
      <c r="E1042" s="7"/>
      <c r="F1042" s="7"/>
    </row>
    <row r="1043" spans="5:6" ht="12.75">
      <c r="E1043" s="7"/>
      <c r="F1043" s="7"/>
    </row>
    <row r="1044" spans="5:6" ht="12.75">
      <c r="E1044" s="7"/>
      <c r="F1044" s="7"/>
    </row>
    <row r="1045" spans="5:6" ht="12.75">
      <c r="E1045" s="7"/>
      <c r="F1045" s="7"/>
    </row>
    <row r="1046" spans="5:6" ht="12.75">
      <c r="E1046" s="7"/>
      <c r="F1046" s="7"/>
    </row>
    <row r="1047" spans="5:6" ht="12.75">
      <c r="E1047" s="7"/>
      <c r="F1047" s="7"/>
    </row>
    <row r="1048" spans="5:6" ht="12.75">
      <c r="E1048" s="7"/>
      <c r="F1048" s="7"/>
    </row>
    <row r="1049" spans="5:6" ht="12.75">
      <c r="E1049" s="7"/>
      <c r="F1049" s="7"/>
    </row>
    <row r="1050" spans="5:6" ht="12.75">
      <c r="E1050" s="7"/>
      <c r="F1050" s="7"/>
    </row>
    <row r="1051" spans="5:6" ht="12.75">
      <c r="E1051" s="7"/>
      <c r="F1051" s="7"/>
    </row>
    <row r="1052" spans="5:6" ht="12.75">
      <c r="E1052" s="7"/>
      <c r="F1052" s="7"/>
    </row>
    <row r="1053" spans="5:6" ht="12.75">
      <c r="E1053" s="7"/>
      <c r="F1053" s="7"/>
    </row>
    <row r="1054" spans="5:6" ht="12.75">
      <c r="E1054" s="7"/>
      <c r="F1054" s="7"/>
    </row>
    <row r="1055" spans="5:6" ht="12.75">
      <c r="E1055" s="7"/>
      <c r="F1055" s="7"/>
    </row>
    <row r="1056" spans="5:6" ht="12.75">
      <c r="E1056" s="7"/>
      <c r="F1056" s="7"/>
    </row>
    <row r="1057" spans="5:6" ht="12.75">
      <c r="E1057" s="7"/>
      <c r="F1057" s="7"/>
    </row>
    <row r="1058" spans="5:6" ht="12.75">
      <c r="E1058" s="7"/>
      <c r="F1058" s="7"/>
    </row>
    <row r="1059" spans="5:6" ht="12.75">
      <c r="E1059" s="7"/>
      <c r="F1059" s="7"/>
    </row>
    <row r="1060" spans="5:6" ht="12.75">
      <c r="E1060" s="7"/>
      <c r="F1060" s="7"/>
    </row>
    <row r="1061" spans="5:6" ht="12.75">
      <c r="E1061" s="7"/>
      <c r="F1061" s="7"/>
    </row>
    <row r="1062" spans="5:6" ht="12.75">
      <c r="E1062" s="7"/>
      <c r="F1062" s="7"/>
    </row>
    <row r="1063" spans="5:6" ht="12.75">
      <c r="E1063" s="7"/>
      <c r="F1063" s="7"/>
    </row>
    <row r="1064" spans="5:6" ht="12.75">
      <c r="E1064" s="7"/>
      <c r="F1064" s="7"/>
    </row>
    <row r="1065" spans="5:6" ht="12.75">
      <c r="E1065" s="7"/>
      <c r="F1065" s="7"/>
    </row>
    <row r="1066" spans="5:6" ht="12.75">
      <c r="E1066" s="7"/>
      <c r="F1066" s="7"/>
    </row>
    <row r="1067" spans="5:6" ht="12.75">
      <c r="E1067" s="7"/>
      <c r="F1067" s="7"/>
    </row>
    <row r="1068" spans="5:6" ht="12.75">
      <c r="E1068" s="7"/>
      <c r="F1068" s="7"/>
    </row>
    <row r="1069" spans="5:6" ht="12.75">
      <c r="E1069" s="7"/>
      <c r="F1069" s="7"/>
    </row>
    <row r="1070" spans="5:6" ht="12.75">
      <c r="E1070" s="7"/>
      <c r="F1070" s="7"/>
    </row>
    <row r="1071" spans="5:6" ht="12.75">
      <c r="E1071" s="7"/>
      <c r="F1071" s="7"/>
    </row>
    <row r="1072" spans="5:6" ht="12.75">
      <c r="E1072" s="7"/>
      <c r="F1072" s="7"/>
    </row>
    <row r="1073" spans="5:6" ht="12.75">
      <c r="E1073" s="7"/>
      <c r="F1073" s="7"/>
    </row>
    <row r="1074" spans="5:6" ht="12.75">
      <c r="E1074" s="7"/>
      <c r="F1074" s="7"/>
    </row>
    <row r="1075" spans="5:6" ht="12.75">
      <c r="E1075" s="7"/>
      <c r="F1075" s="7"/>
    </row>
    <row r="1076" spans="5:6" ht="12.75">
      <c r="E1076" s="7"/>
      <c r="F1076" s="7"/>
    </row>
    <row r="1077" spans="5:6" ht="12.75">
      <c r="E1077" s="7"/>
      <c r="F1077" s="7"/>
    </row>
    <row r="1078" spans="5:6" ht="12.75">
      <c r="E1078" s="7"/>
      <c r="F1078" s="7"/>
    </row>
    <row r="1079" spans="5:6" ht="12.75">
      <c r="E1079" s="7"/>
      <c r="F1079" s="7"/>
    </row>
    <row r="1080" spans="5:6" ht="12.75">
      <c r="E1080" s="7"/>
      <c r="F1080" s="7"/>
    </row>
    <row r="1081" spans="5:6" ht="12.75">
      <c r="E1081" s="7"/>
      <c r="F1081" s="7"/>
    </row>
    <row r="1082" spans="5:6" ht="12.75">
      <c r="E1082" s="7"/>
      <c r="F1082" s="7"/>
    </row>
    <row r="1083" spans="5:6" ht="12.75">
      <c r="E1083" s="7"/>
      <c r="F1083" s="7"/>
    </row>
    <row r="1084" spans="5:6" ht="12.75">
      <c r="E1084" s="7"/>
      <c r="F1084" s="7"/>
    </row>
    <row r="1085" spans="5:6" ht="12.75">
      <c r="E1085" s="7"/>
      <c r="F1085" s="7"/>
    </row>
    <row r="1086" spans="5:6" ht="12.75">
      <c r="E1086" s="7"/>
      <c r="F1086" s="7"/>
    </row>
    <row r="1087" spans="5:6" ht="12.75">
      <c r="E1087" s="7"/>
      <c r="F1087" s="7"/>
    </row>
    <row r="1088" spans="5:6" ht="12.75">
      <c r="E1088" s="7"/>
      <c r="F1088" s="7"/>
    </row>
    <row r="1089" spans="5:6" ht="12.75">
      <c r="E1089" s="7"/>
      <c r="F1089" s="7"/>
    </row>
    <row r="1090" spans="5:6" ht="12.75">
      <c r="E1090" s="7"/>
      <c r="F1090" s="7"/>
    </row>
    <row r="1091" spans="5:6" ht="12.75">
      <c r="E1091" s="7"/>
      <c r="F1091" s="7"/>
    </row>
    <row r="1092" spans="5:6" ht="12.75">
      <c r="E1092" s="7"/>
      <c r="F1092" s="7"/>
    </row>
    <row r="1093" spans="5:6" ht="12.75">
      <c r="E1093" s="7"/>
      <c r="F1093" s="7"/>
    </row>
    <row r="1094" spans="5:6" ht="12.75">
      <c r="E1094" s="7"/>
      <c r="F1094" s="7"/>
    </row>
    <row r="1095" spans="5:6" ht="12.75">
      <c r="E1095" s="7"/>
      <c r="F1095" s="7"/>
    </row>
    <row r="1096" spans="5:6" ht="12.75">
      <c r="E1096" s="7"/>
      <c r="F1096" s="7"/>
    </row>
    <row r="1097" spans="5:6" ht="12.75">
      <c r="E1097" s="7"/>
      <c r="F1097" s="7"/>
    </row>
    <row r="1098" spans="5:6" ht="12.75">
      <c r="E1098" s="7"/>
      <c r="F1098" s="7"/>
    </row>
    <row r="1099" spans="5:6" ht="12.75">
      <c r="E1099" s="7"/>
      <c r="F1099" s="7"/>
    </row>
    <row r="1100" spans="5:6" ht="12.75">
      <c r="E1100" s="7"/>
      <c r="F1100" s="7"/>
    </row>
    <row r="1101" spans="5:6" ht="12.75">
      <c r="E1101" s="7"/>
      <c r="F1101" s="7"/>
    </row>
    <row r="1102" spans="5:6" ht="12.75">
      <c r="E1102" s="7"/>
      <c r="F1102" s="7"/>
    </row>
    <row r="1103" spans="5:6" ht="12.75">
      <c r="E1103" s="7"/>
      <c r="F1103" s="7"/>
    </row>
    <row r="1104" spans="5:6" ht="12.75">
      <c r="E1104" s="7"/>
      <c r="F1104" s="7"/>
    </row>
    <row r="1105" spans="5:6" ht="12.75">
      <c r="E1105" s="7"/>
      <c r="F1105" s="7"/>
    </row>
    <row r="1106" spans="5:6" ht="12.75">
      <c r="E1106" s="7"/>
      <c r="F1106" s="7"/>
    </row>
    <row r="1107" spans="5:6" ht="12.75">
      <c r="E1107" s="7"/>
      <c r="F1107" s="7"/>
    </row>
    <row r="1108" spans="5:6" ht="12.75">
      <c r="E1108" s="7"/>
      <c r="F1108" s="7"/>
    </row>
    <row r="1109" spans="5:6" ht="12.75">
      <c r="E1109" s="7"/>
      <c r="F1109" s="7"/>
    </row>
    <row r="1110" spans="5:6" ht="12.75">
      <c r="E1110" s="7"/>
      <c r="F1110" s="7"/>
    </row>
    <row r="1111" spans="5:6" ht="12.75">
      <c r="E1111" s="7"/>
      <c r="F1111" s="7"/>
    </row>
    <row r="1112" spans="5:6" ht="12.75">
      <c r="E1112" s="7"/>
      <c r="F1112" s="7"/>
    </row>
    <row r="1113" spans="5:6" ht="12.75">
      <c r="E1113" s="7"/>
      <c r="F1113" s="7"/>
    </row>
    <row r="1114" spans="5:6" ht="12.75">
      <c r="E1114" s="7"/>
      <c r="F1114" s="7"/>
    </row>
    <row r="1115" spans="5:6" ht="12.75">
      <c r="E1115" s="7"/>
      <c r="F1115" s="7"/>
    </row>
    <row r="1116" spans="5:6" ht="12.75">
      <c r="E1116" s="7"/>
      <c r="F1116" s="7"/>
    </row>
    <row r="1117" spans="5:6" ht="12.75">
      <c r="E1117" s="7"/>
      <c r="F1117" s="7"/>
    </row>
    <row r="1118" spans="5:6" ht="12.75">
      <c r="E1118" s="7"/>
      <c r="F1118" s="7"/>
    </row>
    <row r="1119" spans="5:6" ht="12.75">
      <c r="E1119" s="7"/>
      <c r="F1119" s="7"/>
    </row>
    <row r="1120" spans="5:6" ht="12.75">
      <c r="E1120" s="7"/>
      <c r="F1120" s="7"/>
    </row>
    <row r="1121" spans="5:6" ht="12.75">
      <c r="E1121" s="7"/>
      <c r="F1121" s="7"/>
    </row>
    <row r="1122" spans="5:6" ht="12.75">
      <c r="E1122" s="7"/>
      <c r="F1122" s="7"/>
    </row>
    <row r="1123" spans="5:6" ht="12.75">
      <c r="E1123" s="7"/>
      <c r="F1123" s="7"/>
    </row>
    <row r="1124" spans="5:6" ht="12.75">
      <c r="E1124" s="7"/>
      <c r="F1124" s="7"/>
    </row>
    <row r="1125" spans="5:6" ht="12.75">
      <c r="E1125" s="7"/>
      <c r="F1125" s="7"/>
    </row>
    <row r="1126" spans="5:6" ht="12.75">
      <c r="E1126" s="7"/>
      <c r="F1126" s="7"/>
    </row>
    <row r="1127" spans="5:6" ht="12.75">
      <c r="E1127" s="7"/>
      <c r="F1127" s="7"/>
    </row>
    <row r="1128" spans="5:6" ht="12.75">
      <c r="E1128" s="7"/>
      <c r="F1128" s="7"/>
    </row>
    <row r="1129" spans="5:6" ht="12.75">
      <c r="E1129" s="7"/>
      <c r="F1129" s="7"/>
    </row>
    <row r="1130" spans="5:6" ht="12.75">
      <c r="E1130" s="7"/>
      <c r="F1130" s="7"/>
    </row>
    <row r="1131" spans="5:6" ht="12.75">
      <c r="E1131" s="7"/>
      <c r="F1131" s="7"/>
    </row>
    <row r="1132" spans="5:6" ht="12.75">
      <c r="E1132" s="7"/>
      <c r="F1132" s="7"/>
    </row>
    <row r="1133" spans="5:6" ht="12.75">
      <c r="E1133" s="7"/>
      <c r="F1133" s="7"/>
    </row>
    <row r="1134" spans="5:6" ht="12.75">
      <c r="E1134" s="7"/>
      <c r="F1134" s="7"/>
    </row>
    <row r="1135" spans="5:6" ht="12.75">
      <c r="E1135" s="7"/>
      <c r="F1135" s="7"/>
    </row>
    <row r="1136" spans="5:6" ht="12.75">
      <c r="E1136" s="7"/>
      <c r="F1136" s="7"/>
    </row>
    <row r="1137" spans="5:6" ht="12.75">
      <c r="E1137" s="7"/>
      <c r="F1137" s="7"/>
    </row>
    <row r="1138" spans="5:6" ht="12.75">
      <c r="E1138" s="7"/>
      <c r="F1138" s="7"/>
    </row>
    <row r="1139" spans="5:6" ht="12.75">
      <c r="E1139" s="7"/>
      <c r="F1139" s="7"/>
    </row>
    <row r="1140" spans="5:6" ht="12.75">
      <c r="E1140" s="7"/>
      <c r="F1140" s="7"/>
    </row>
    <row r="1141" spans="5:6" ht="12.75">
      <c r="E1141" s="7"/>
      <c r="F1141" s="7"/>
    </row>
    <row r="1142" spans="5:6" ht="12.75">
      <c r="E1142" s="7"/>
      <c r="F1142" s="7"/>
    </row>
    <row r="1143" spans="5:6" ht="12.75">
      <c r="E1143" s="7"/>
      <c r="F1143" s="7"/>
    </row>
    <row r="1144" spans="5:6" ht="12.75">
      <c r="E1144" s="7"/>
      <c r="F1144" s="7"/>
    </row>
    <row r="1145" spans="5:6" ht="12.75">
      <c r="E1145" s="7"/>
      <c r="F1145" s="7"/>
    </row>
    <row r="1146" spans="5:6" ht="12.75">
      <c r="E1146" s="7"/>
      <c r="F1146" s="7"/>
    </row>
    <row r="1147" spans="5:6" ht="12.75">
      <c r="E1147" s="7"/>
      <c r="F1147" s="7"/>
    </row>
    <row r="1148" spans="5:6" ht="12.75">
      <c r="E1148" s="7"/>
      <c r="F1148" s="7"/>
    </row>
    <row r="1149" spans="5:6" ht="12.75">
      <c r="E1149" s="7"/>
      <c r="F1149" s="7"/>
    </row>
    <row r="1150" spans="5:6" ht="12.75">
      <c r="E1150" s="7"/>
      <c r="F1150" s="7"/>
    </row>
    <row r="1151" spans="5:6" ht="12.75">
      <c r="E1151" s="7"/>
      <c r="F1151" s="7"/>
    </row>
    <row r="1152" spans="5:6" ht="12.75">
      <c r="E1152" s="7"/>
      <c r="F1152" s="7"/>
    </row>
    <row r="1153" spans="5:6" ht="12.75">
      <c r="E1153" s="7"/>
      <c r="F1153" s="7"/>
    </row>
    <row r="1154" spans="5:6" ht="12.75">
      <c r="E1154" s="7"/>
      <c r="F1154" s="7"/>
    </row>
    <row r="1155" spans="5:6" ht="12.75">
      <c r="E1155" s="7"/>
      <c r="F1155" s="7"/>
    </row>
    <row r="1156" spans="5:6" ht="12.75">
      <c r="E1156" s="7"/>
      <c r="F1156" s="7"/>
    </row>
    <row r="1157" spans="5:6" ht="12.75">
      <c r="E1157" s="7"/>
      <c r="F1157" s="7"/>
    </row>
    <row r="1158" spans="5:6" ht="12.75">
      <c r="E1158" s="7"/>
      <c r="F1158" s="7"/>
    </row>
    <row r="1159" spans="5:6" ht="12.75">
      <c r="E1159" s="7"/>
      <c r="F1159" s="7"/>
    </row>
    <row r="1160" spans="5:6" ht="12.75">
      <c r="E1160" s="7"/>
      <c r="F1160" s="7"/>
    </row>
    <row r="1161" spans="5:6" ht="12.75">
      <c r="E1161" s="7"/>
      <c r="F1161" s="7"/>
    </row>
    <row r="1162" spans="5:6" ht="12.75">
      <c r="E1162" s="7"/>
      <c r="F1162" s="7"/>
    </row>
    <row r="1163" spans="5:6" ht="12.75">
      <c r="E1163" s="7"/>
      <c r="F1163" s="7"/>
    </row>
    <row r="1164" spans="5:6" ht="12.75">
      <c r="E1164" s="7"/>
      <c r="F1164" s="7"/>
    </row>
    <row r="1165" spans="5:6" ht="12.75">
      <c r="E1165" s="7"/>
      <c r="F1165" s="7"/>
    </row>
    <row r="1166" spans="5:6" ht="12.75">
      <c r="E1166" s="7"/>
      <c r="F1166" s="7"/>
    </row>
    <row r="1167" spans="5:6" ht="12.75">
      <c r="E1167" s="7"/>
      <c r="F1167" s="7"/>
    </row>
    <row r="1168" spans="5:6" ht="12.75">
      <c r="E1168" s="7"/>
      <c r="F1168" s="7"/>
    </row>
    <row r="1169" spans="5:6" ht="12.75">
      <c r="E1169" s="7"/>
      <c r="F1169" s="7"/>
    </row>
    <row r="1170" spans="5:6" ht="12.75">
      <c r="E1170" s="7"/>
      <c r="F1170" s="7"/>
    </row>
    <row r="1171" spans="5:6" ht="12.75">
      <c r="E1171" s="7"/>
      <c r="F1171" s="7"/>
    </row>
    <row r="1172" spans="5:6" ht="12.75">
      <c r="E1172" s="7"/>
      <c r="F1172" s="7"/>
    </row>
    <row r="1173" spans="5:6" ht="12.75">
      <c r="E1173" s="7"/>
      <c r="F1173" s="7"/>
    </row>
    <row r="1174" spans="5:6" ht="12.75">
      <c r="E1174" s="7"/>
      <c r="F1174" s="7"/>
    </row>
    <row r="1175" spans="5:6" ht="12.75">
      <c r="E1175" s="7"/>
      <c r="F1175" s="7"/>
    </row>
    <row r="1176" spans="5:6" ht="12.75">
      <c r="E1176" s="7"/>
      <c r="F1176" s="7"/>
    </row>
    <row r="1177" spans="5:6" ht="12.75">
      <c r="E1177" s="7"/>
      <c r="F1177" s="7"/>
    </row>
    <row r="1178" spans="5:6" ht="12.75">
      <c r="E1178" s="7"/>
      <c r="F1178" s="7"/>
    </row>
    <row r="1179" spans="5:6" ht="12.75">
      <c r="E1179" s="7"/>
      <c r="F1179" s="7"/>
    </row>
    <row r="1180" spans="5:6" ht="12.75">
      <c r="E1180" s="7"/>
      <c r="F1180" s="7"/>
    </row>
    <row r="1181" spans="5:6" ht="12.75">
      <c r="E1181" s="7"/>
      <c r="F1181" s="7"/>
    </row>
    <row r="1182" spans="5:6" ht="12.75">
      <c r="E1182" s="7"/>
      <c r="F1182" s="7"/>
    </row>
    <row r="1183" spans="5:6" ht="12.75">
      <c r="E1183" s="7"/>
      <c r="F1183" s="7"/>
    </row>
    <row r="1184" spans="5:6" ht="12.75">
      <c r="E1184" s="7"/>
      <c r="F1184" s="7"/>
    </row>
    <row r="1185" spans="5:6" ht="12.75">
      <c r="E1185" s="7"/>
      <c r="F1185" s="7"/>
    </row>
    <row r="1186" spans="5:6" ht="12.75">
      <c r="E1186" s="7"/>
      <c r="F1186" s="7"/>
    </row>
    <row r="1187" spans="5:6" ht="12.75">
      <c r="E1187" s="7"/>
      <c r="F1187" s="7"/>
    </row>
    <row r="1188" spans="5:6" ht="12.75">
      <c r="E1188" s="7"/>
      <c r="F1188" s="7"/>
    </row>
    <row r="1189" spans="5:6" ht="12.75">
      <c r="E1189" s="7"/>
      <c r="F1189" s="7"/>
    </row>
    <row r="1190" spans="5:6" ht="12.75">
      <c r="E1190" s="7"/>
      <c r="F1190" s="7"/>
    </row>
    <row r="1191" spans="5:6" ht="12.75">
      <c r="E1191" s="7"/>
      <c r="F1191" s="7"/>
    </row>
    <row r="1192" spans="5:6" ht="12.75">
      <c r="E1192" s="7"/>
      <c r="F1192" s="7"/>
    </row>
    <row r="1193" spans="5:6" ht="12.75">
      <c r="E1193" s="7"/>
      <c r="F1193" s="7"/>
    </row>
    <row r="1194" spans="5:6" ht="12.75">
      <c r="E1194" s="7"/>
      <c r="F1194" s="7"/>
    </row>
    <row r="1195" spans="5:6" ht="12.75">
      <c r="E1195" s="7"/>
      <c r="F1195" s="7"/>
    </row>
    <row r="1196" spans="5:6" ht="12.75">
      <c r="E1196" s="7"/>
      <c r="F1196" s="7"/>
    </row>
    <row r="1197" spans="5:6" ht="12.75">
      <c r="E1197" s="7"/>
      <c r="F1197" s="7"/>
    </row>
    <row r="1198" spans="5:6" ht="12.75">
      <c r="E1198" s="7"/>
      <c r="F1198" s="7"/>
    </row>
    <row r="1199" spans="5:6" ht="12.75">
      <c r="E1199" s="7"/>
      <c r="F1199" s="7"/>
    </row>
    <row r="1200" spans="5:6" ht="12.75">
      <c r="E1200" s="7"/>
      <c r="F1200" s="7"/>
    </row>
    <row r="1201" spans="5:6" ht="12.75">
      <c r="E1201" s="7"/>
      <c r="F1201" s="7"/>
    </row>
    <row r="1202" spans="5:6" ht="12.75">
      <c r="E1202" s="7"/>
      <c r="F1202" s="7"/>
    </row>
    <row r="1203" spans="5:6" ht="12.75">
      <c r="E1203" s="7"/>
      <c r="F1203" s="7"/>
    </row>
    <row r="1204" spans="5:6" ht="12.75">
      <c r="E1204" s="7"/>
      <c r="F1204" s="7"/>
    </row>
    <row r="1205" spans="5:6" ht="12.75">
      <c r="E1205" s="7"/>
      <c r="F1205" s="7"/>
    </row>
    <row r="1206" spans="5:6" ht="12.75">
      <c r="E1206" s="7"/>
      <c r="F1206" s="7"/>
    </row>
    <row r="1207" spans="5:6" ht="12.75">
      <c r="E1207" s="7"/>
      <c r="F1207" s="7"/>
    </row>
    <row r="1208" spans="5:6" ht="12.75">
      <c r="E1208" s="7"/>
      <c r="F1208" s="7"/>
    </row>
    <row r="1209" spans="5:6" ht="12.75">
      <c r="E1209" s="7"/>
      <c r="F1209" s="7"/>
    </row>
    <row r="1210" spans="5:6" ht="12.75">
      <c r="E1210" s="7"/>
      <c r="F1210" s="7"/>
    </row>
    <row r="1211" spans="5:6" ht="12.75">
      <c r="E1211" s="7"/>
      <c r="F1211" s="7"/>
    </row>
    <row r="1212" spans="5:6" ht="12.75">
      <c r="E1212" s="7"/>
      <c r="F1212" s="7"/>
    </row>
    <row r="1213" spans="5:6" ht="12.75">
      <c r="E1213" s="7"/>
      <c r="F1213" s="7"/>
    </row>
    <row r="1214" spans="5:6" ht="12.75">
      <c r="E1214" s="7"/>
      <c r="F1214" s="7"/>
    </row>
    <row r="1215" spans="5:6" ht="12.75">
      <c r="E1215" s="7"/>
      <c r="F1215" s="7"/>
    </row>
    <row r="1216" spans="5:6" ht="12.75">
      <c r="E1216" s="7"/>
      <c r="F1216" s="7"/>
    </row>
    <row r="1217" spans="5:6" ht="12.75">
      <c r="E1217" s="7"/>
      <c r="F1217" s="7"/>
    </row>
    <row r="1218" spans="5:6" ht="12.75">
      <c r="E1218" s="7"/>
      <c r="F1218" s="7"/>
    </row>
    <row r="1219" spans="5:6" ht="12.75">
      <c r="E1219" s="7"/>
      <c r="F1219" s="7"/>
    </row>
    <row r="1220" spans="5:6" ht="12.75">
      <c r="E1220" s="7"/>
      <c r="F1220" s="7"/>
    </row>
    <row r="1221" spans="5:6" ht="12.75">
      <c r="E1221" s="7"/>
      <c r="F1221" s="7"/>
    </row>
    <row r="1222" spans="5:6" ht="12.75">
      <c r="E1222" s="7"/>
      <c r="F1222" s="7"/>
    </row>
    <row r="1223" spans="5:6" ht="12.75">
      <c r="E1223" s="7"/>
      <c r="F1223" s="7"/>
    </row>
    <row r="1224" spans="5:6" ht="12.75">
      <c r="E1224" s="7"/>
      <c r="F1224" s="7"/>
    </row>
    <row r="1225" spans="5:6" ht="12.75">
      <c r="E1225" s="7"/>
      <c r="F1225" s="7"/>
    </row>
    <row r="1226" spans="5:6" ht="12.75">
      <c r="E1226" s="7"/>
      <c r="F1226" s="7"/>
    </row>
    <row r="1227" spans="5:6" ht="12.75">
      <c r="E1227" s="7"/>
      <c r="F1227" s="7"/>
    </row>
    <row r="1228" spans="5:6" ht="12.75">
      <c r="E1228" s="7"/>
      <c r="F1228" s="7"/>
    </row>
    <row r="1229" spans="5:6" ht="12.75">
      <c r="E1229" s="7"/>
      <c r="F1229" s="7"/>
    </row>
    <row r="1230" spans="5:6" ht="12.75">
      <c r="E1230" s="7"/>
      <c r="F1230" s="7"/>
    </row>
    <row r="1231" spans="5:6" ht="12.75">
      <c r="E1231" s="7"/>
      <c r="F1231" s="7"/>
    </row>
    <row r="1232" spans="5:6" ht="12.75">
      <c r="E1232" s="7"/>
      <c r="F1232" s="7"/>
    </row>
    <row r="1233" spans="5:6" ht="12.75">
      <c r="E1233" s="7"/>
      <c r="F1233" s="7"/>
    </row>
    <row r="1234" spans="5:6" ht="12.75">
      <c r="E1234" s="7"/>
      <c r="F1234" s="7"/>
    </row>
    <row r="1235" spans="5:6" ht="12.75">
      <c r="E1235" s="7"/>
      <c r="F1235" s="7"/>
    </row>
    <row r="1236" spans="5:6" ht="12.75">
      <c r="E1236" s="7"/>
      <c r="F1236" s="7"/>
    </row>
    <row r="1237" spans="5:6" ht="12.75">
      <c r="E1237" s="7"/>
      <c r="F1237" s="7"/>
    </row>
    <row r="1238" spans="5:6" ht="12.75">
      <c r="E1238" s="7"/>
      <c r="F1238" s="7"/>
    </row>
    <row r="1239" spans="5:6" ht="12.75">
      <c r="E1239" s="7"/>
      <c r="F1239" s="7"/>
    </row>
    <row r="1240" spans="5:6" ht="12.75">
      <c r="E1240" s="7"/>
      <c r="F1240" s="7"/>
    </row>
    <row r="1241" spans="5:6" ht="12.75">
      <c r="E1241" s="7"/>
      <c r="F1241" s="7"/>
    </row>
    <row r="1242" spans="5:6" ht="12.75">
      <c r="E1242" s="7"/>
      <c r="F1242" s="7"/>
    </row>
    <row r="1243" spans="5:6" ht="12.75">
      <c r="E1243" s="7"/>
      <c r="F1243" s="7"/>
    </row>
    <row r="1244" spans="5:6" ht="12.75">
      <c r="E1244" s="7"/>
      <c r="F1244" s="7"/>
    </row>
    <row r="1245" spans="5:6" ht="12.75">
      <c r="E1245" s="7"/>
      <c r="F1245" s="7"/>
    </row>
    <row r="1246" spans="5:6" ht="12.75">
      <c r="E1246" s="7"/>
      <c r="F1246" s="7"/>
    </row>
    <row r="1247" spans="5:6" ht="12.75">
      <c r="E1247" s="7"/>
      <c r="F1247" s="7"/>
    </row>
    <row r="1248" spans="5:6" ht="12.75">
      <c r="E1248" s="7"/>
      <c r="F1248" s="7"/>
    </row>
    <row r="1249" spans="5:6" ht="12.75">
      <c r="E1249" s="7"/>
      <c r="F1249" s="7"/>
    </row>
    <row r="1250" spans="5:6" ht="12.75">
      <c r="E1250" s="7"/>
      <c r="F1250" s="7"/>
    </row>
    <row r="1251" spans="5:6" ht="12.75">
      <c r="E1251" s="7"/>
      <c r="F1251" s="7"/>
    </row>
    <row r="1252" spans="5:6" ht="12.75">
      <c r="E1252" s="7"/>
      <c r="F1252" s="7"/>
    </row>
    <row r="1253" spans="5:6" ht="12.75">
      <c r="E1253" s="7"/>
      <c r="F1253" s="7"/>
    </row>
    <row r="1254" spans="5:6" ht="12.75">
      <c r="E1254" s="7"/>
      <c r="F1254" s="7"/>
    </row>
    <row r="1255" spans="5:6" ht="12.75">
      <c r="E1255" s="7"/>
      <c r="F1255" s="7"/>
    </row>
    <row r="1256" spans="5:6" ht="12.75">
      <c r="E1256" s="7"/>
      <c r="F1256" s="7"/>
    </row>
    <row r="1257" spans="5:6" ht="12.75">
      <c r="E1257" s="7"/>
      <c r="F1257" s="7"/>
    </row>
    <row r="1258" spans="5:6" ht="12.75">
      <c r="E1258" s="7"/>
      <c r="F1258" s="7"/>
    </row>
    <row r="1259" spans="5:6" ht="12.75">
      <c r="E1259" s="7"/>
      <c r="F1259" s="7"/>
    </row>
    <row r="1260" spans="5:6" ht="12.75">
      <c r="E1260" s="7"/>
      <c r="F1260" s="7"/>
    </row>
    <row r="1261" spans="5:6" ht="12.75">
      <c r="E1261" s="7"/>
      <c r="F1261" s="7"/>
    </row>
    <row r="1262" spans="5:6" ht="12.75">
      <c r="E1262" s="7"/>
      <c r="F1262" s="7"/>
    </row>
    <row r="1263" spans="5:6" ht="12.75">
      <c r="E1263" s="7"/>
      <c r="F1263" s="7"/>
    </row>
    <row r="1264" spans="5:6" ht="12.75">
      <c r="E1264" s="7"/>
      <c r="F1264" s="7"/>
    </row>
    <row r="1265" spans="5:6" ht="12.75">
      <c r="E1265" s="7"/>
      <c r="F1265" s="7"/>
    </row>
    <row r="1266" spans="5:6" ht="12.75">
      <c r="E1266" s="7"/>
      <c r="F1266" s="7"/>
    </row>
    <row r="1267" spans="5:6" ht="12.75">
      <c r="E1267" s="7"/>
      <c r="F1267" s="7"/>
    </row>
    <row r="1268" spans="5:6" ht="12.75">
      <c r="E1268" s="7"/>
      <c r="F1268" s="7"/>
    </row>
    <row r="1269" spans="5:6" ht="12.75">
      <c r="E1269" s="7"/>
      <c r="F1269" s="7"/>
    </row>
    <row r="1270" spans="5:6" ht="12.75">
      <c r="E1270" s="7"/>
      <c r="F1270" s="7"/>
    </row>
    <row r="1271" spans="5:6" ht="12.75">
      <c r="E1271" s="7"/>
      <c r="F1271" s="7"/>
    </row>
    <row r="1272" spans="5:6" ht="12.75">
      <c r="E1272" s="7"/>
      <c r="F1272" s="7"/>
    </row>
    <row r="1273" spans="5:6" ht="12.75">
      <c r="E1273" s="7"/>
      <c r="F1273" s="7"/>
    </row>
    <row r="1274" spans="5:6" ht="12.75">
      <c r="E1274" s="7"/>
      <c r="F1274" s="7"/>
    </row>
    <row r="1275" spans="5:6" ht="12.75">
      <c r="E1275" s="7"/>
      <c r="F1275" s="7"/>
    </row>
    <row r="1276" spans="5:6" ht="12.75">
      <c r="E1276" s="7"/>
      <c r="F1276" s="7"/>
    </row>
    <row r="1277" spans="5:6" ht="12.75">
      <c r="E1277" s="7"/>
      <c r="F1277" s="7"/>
    </row>
    <row r="1278" spans="5:6" ht="12.75">
      <c r="E1278" s="7"/>
      <c r="F1278" s="7"/>
    </row>
    <row r="1279" spans="5:6" ht="12.75">
      <c r="E1279" s="7"/>
      <c r="F1279" s="7"/>
    </row>
    <row r="1280" spans="5:6" ht="12.75">
      <c r="E1280" s="7"/>
      <c r="F1280" s="7"/>
    </row>
    <row r="1281" spans="5:6" ht="12.75">
      <c r="E1281" s="7"/>
      <c r="F1281" s="7"/>
    </row>
    <row r="1282" spans="5:6" ht="12.75">
      <c r="E1282" s="7"/>
      <c r="F1282" s="7"/>
    </row>
    <row r="1283" spans="5:6" ht="12.75">
      <c r="E1283" s="7"/>
      <c r="F1283" s="7"/>
    </row>
    <row r="1284" spans="5:6" ht="12.75">
      <c r="E1284" s="7"/>
      <c r="F1284" s="7"/>
    </row>
    <row r="1285" spans="5:6" ht="12.75">
      <c r="E1285" s="7"/>
      <c r="F1285" s="7"/>
    </row>
    <row r="1286" spans="5:6" ht="12.75">
      <c r="E1286" s="7"/>
      <c r="F1286" s="7"/>
    </row>
    <row r="1287" spans="5:6" ht="12.75">
      <c r="E1287" s="7"/>
      <c r="F1287" s="7"/>
    </row>
    <row r="1288" spans="5:6" ht="12.75">
      <c r="E1288" s="7"/>
      <c r="F1288" s="7"/>
    </row>
    <row r="1289" spans="5:6" ht="12.75">
      <c r="E1289" s="7"/>
      <c r="F1289" s="7"/>
    </row>
    <row r="1290" spans="5:6" ht="12.75">
      <c r="E1290" s="7"/>
      <c r="F1290" s="7"/>
    </row>
    <row r="1291" spans="5:6" ht="12.75">
      <c r="E1291" s="7"/>
      <c r="F1291" s="7"/>
    </row>
    <row r="1292" spans="5:6" ht="12.75">
      <c r="E1292" s="7"/>
      <c r="F1292" s="7"/>
    </row>
    <row r="1293" spans="5:6" ht="12.75">
      <c r="E1293" s="7"/>
      <c r="F1293" s="7"/>
    </row>
    <row r="1294" spans="5:6" ht="12.75">
      <c r="E1294" s="7"/>
      <c r="F1294" s="7"/>
    </row>
    <row r="1295" spans="5:6" ht="12.75">
      <c r="E1295" s="7"/>
      <c r="F1295" s="7"/>
    </row>
    <row r="1296" spans="5:6" ht="12.75">
      <c r="E1296" s="7"/>
      <c r="F1296" s="7"/>
    </row>
    <row r="1297" spans="5:6" ht="12.75">
      <c r="E1297" s="7"/>
      <c r="F1297" s="7"/>
    </row>
    <row r="1298" spans="5:6" ht="12.75">
      <c r="E1298" s="7"/>
      <c r="F1298" s="7"/>
    </row>
    <row r="1299" spans="5:6" ht="12.75">
      <c r="E1299" s="7"/>
      <c r="F1299" s="7"/>
    </row>
    <row r="1300" spans="5:6" ht="12.75">
      <c r="E1300" s="7"/>
      <c r="F1300" s="7"/>
    </row>
    <row r="1301" spans="5:6" ht="12.75">
      <c r="E1301" s="7"/>
      <c r="F1301" s="7"/>
    </row>
    <row r="1302" spans="5:6" ht="12.75">
      <c r="E1302" s="7"/>
      <c r="F1302" s="7"/>
    </row>
    <row r="1303" spans="5:6" ht="12.75">
      <c r="E1303" s="7"/>
      <c r="F1303" s="7"/>
    </row>
    <row r="1304" spans="5:6" ht="12.75">
      <c r="E1304" s="7"/>
      <c r="F1304" s="7"/>
    </row>
    <row r="1305" spans="5:6" ht="12.75">
      <c r="E1305" s="7"/>
      <c r="F1305" s="7"/>
    </row>
    <row r="1306" spans="5:6" ht="12.75">
      <c r="E1306" s="7"/>
      <c r="F1306" s="7"/>
    </row>
    <row r="1307" spans="5:6" ht="12.75">
      <c r="E1307" s="7"/>
      <c r="F1307" s="7"/>
    </row>
    <row r="1308" spans="5:6" ht="12.75">
      <c r="E1308" s="7"/>
      <c r="F1308" s="7"/>
    </row>
    <row r="1309" spans="5:6" ht="12.75">
      <c r="E1309" s="7"/>
      <c r="F1309" s="7"/>
    </row>
    <row r="1310" spans="5:6" ht="12.75">
      <c r="E1310" s="7"/>
      <c r="F1310" s="7"/>
    </row>
    <row r="1311" spans="5:6" ht="12.75">
      <c r="E1311" s="7"/>
      <c r="F1311" s="7"/>
    </row>
    <row r="1312" spans="5:6" ht="12.75">
      <c r="E1312" s="7"/>
      <c r="F1312" s="7"/>
    </row>
    <row r="1313" spans="5:6" ht="12.75">
      <c r="E1313" s="7"/>
      <c r="F1313" s="7"/>
    </row>
    <row r="1314" spans="5:6" ht="12.75">
      <c r="E1314" s="7"/>
      <c r="F1314" s="7"/>
    </row>
    <row r="1315" spans="5:6" ht="12.75">
      <c r="E1315" s="7"/>
      <c r="F1315" s="7"/>
    </row>
    <row r="1316" spans="5:6" ht="12.75">
      <c r="E1316" s="7"/>
      <c r="F1316" s="7"/>
    </row>
    <row r="1317" spans="5:6" ht="12.75">
      <c r="E1317" s="7"/>
      <c r="F1317" s="7"/>
    </row>
    <row r="1318" spans="5:6" ht="12.75">
      <c r="E1318" s="7"/>
      <c r="F1318" s="7"/>
    </row>
    <row r="1319" spans="5:6" ht="12.75">
      <c r="E1319" s="7"/>
      <c r="F1319" s="7"/>
    </row>
    <row r="1320" spans="5:6" ht="12.75">
      <c r="E1320" s="7"/>
      <c r="F1320" s="7"/>
    </row>
    <row r="1321" spans="5:6" ht="12.75">
      <c r="E1321" s="7"/>
      <c r="F1321" s="7"/>
    </row>
    <row r="1322" spans="5:6" ht="12.75">
      <c r="E1322" s="7"/>
      <c r="F1322" s="7"/>
    </row>
    <row r="1323" spans="5:6" ht="12.75">
      <c r="E1323" s="7"/>
      <c r="F1323" s="7"/>
    </row>
    <row r="1324" spans="5:6" ht="12.75">
      <c r="E1324" s="7"/>
      <c r="F1324" s="7"/>
    </row>
    <row r="1325" spans="5:6" ht="12.75">
      <c r="E1325" s="7"/>
      <c r="F1325" s="7"/>
    </row>
    <row r="1326" spans="5:6" ht="12.75">
      <c r="E1326" s="7"/>
      <c r="F1326" s="7"/>
    </row>
    <row r="1327" spans="5:6" ht="12.75">
      <c r="E1327" s="7"/>
      <c r="F1327" s="7"/>
    </row>
    <row r="1328" spans="5:6" ht="12.75">
      <c r="E1328" s="7"/>
      <c r="F1328" s="7"/>
    </row>
    <row r="1329" spans="5:6" ht="12.75">
      <c r="E1329" s="7"/>
      <c r="F1329" s="7"/>
    </row>
    <row r="1330" spans="5:6" ht="12.75">
      <c r="E1330" s="7"/>
      <c r="F1330" s="7"/>
    </row>
    <row r="1331" spans="5:6" ht="12.75">
      <c r="E1331" s="7"/>
      <c r="F1331" s="7"/>
    </row>
    <row r="1332" spans="5:6" ht="12.75">
      <c r="E1332" s="7"/>
      <c r="F1332" s="7"/>
    </row>
    <row r="1333" spans="5:6" ht="12.75">
      <c r="E1333" s="7"/>
      <c r="F1333" s="7"/>
    </row>
    <row r="1334" spans="5:6" ht="12.75">
      <c r="E1334" s="7"/>
      <c r="F1334" s="7"/>
    </row>
    <row r="1335" spans="5:6" ht="12.75">
      <c r="E1335" s="7"/>
      <c r="F1335" s="7"/>
    </row>
    <row r="1336" spans="5:6" ht="12.75">
      <c r="E1336" s="7"/>
      <c r="F1336" s="7"/>
    </row>
    <row r="1337" spans="5:6" ht="12.75">
      <c r="E1337" s="7"/>
      <c r="F1337" s="7"/>
    </row>
    <row r="1338" spans="5:6" ht="12.75">
      <c r="E1338" s="7"/>
      <c r="F1338" s="7"/>
    </row>
    <row r="1339" spans="5:6" ht="12.75">
      <c r="E1339" s="7"/>
      <c r="F1339" s="7"/>
    </row>
    <row r="1340" spans="5:6" ht="12.75">
      <c r="E1340" s="7"/>
      <c r="F1340" s="7"/>
    </row>
    <row r="1341" spans="5:6" ht="12.75">
      <c r="E1341" s="7"/>
      <c r="F1341" s="7"/>
    </row>
    <row r="1342" spans="5:6" ht="12.75">
      <c r="E1342" s="7"/>
      <c r="F1342" s="7"/>
    </row>
    <row r="1343" spans="5:6" ht="12.75">
      <c r="E1343" s="7"/>
      <c r="F1343" s="7"/>
    </row>
    <row r="1344" spans="5:6" ht="12.75">
      <c r="E1344" s="7"/>
      <c r="F1344" s="7"/>
    </row>
    <row r="1345" spans="5:6" ht="12.75">
      <c r="E1345" s="7"/>
      <c r="F1345" s="7"/>
    </row>
    <row r="1346" spans="5:6" ht="12.75">
      <c r="E1346" s="7"/>
      <c r="F1346" s="7"/>
    </row>
    <row r="1347" spans="5:6" ht="12.75">
      <c r="E1347" s="7"/>
      <c r="F1347" s="7"/>
    </row>
    <row r="1348" spans="5:6" ht="12.75">
      <c r="E1348" s="7"/>
      <c r="F1348" s="7"/>
    </row>
    <row r="1349" spans="5:6" ht="12.75">
      <c r="E1349" s="7"/>
      <c r="F1349" s="7"/>
    </row>
    <row r="1350" spans="5:6" ht="12.75">
      <c r="E1350" s="7"/>
      <c r="F1350" s="7"/>
    </row>
    <row r="1351" spans="5:6" ht="12.75">
      <c r="E1351" s="7"/>
      <c r="F1351" s="7"/>
    </row>
    <row r="1352" spans="5:6" ht="12.75">
      <c r="E1352" s="7"/>
      <c r="F1352" s="7"/>
    </row>
    <row r="1353" spans="5:6" ht="12.75">
      <c r="E1353" s="7"/>
      <c r="F1353" s="7"/>
    </row>
    <row r="1354" spans="5:6" ht="12.75">
      <c r="E1354" s="7"/>
      <c r="F1354" s="7"/>
    </row>
    <row r="1355" spans="5:6" ht="12.75">
      <c r="E1355" s="7"/>
      <c r="F1355" s="7"/>
    </row>
    <row r="1356" spans="5:6" ht="12.75">
      <c r="E1356" s="7"/>
      <c r="F1356" s="7"/>
    </row>
    <row r="1357" spans="5:6" ht="12.75">
      <c r="E1357" s="7"/>
      <c r="F1357" s="7"/>
    </row>
    <row r="1358" spans="5:6" ht="12.75">
      <c r="E1358" s="7"/>
      <c r="F1358" s="7"/>
    </row>
    <row r="1359" spans="5:6" ht="12.75">
      <c r="E1359" s="7"/>
      <c r="F1359" s="7"/>
    </row>
    <row r="1360" spans="5:6" ht="12.75">
      <c r="E1360" s="7"/>
      <c r="F1360" s="7"/>
    </row>
    <row r="1361" spans="5:6" ht="12.75">
      <c r="E1361" s="7"/>
      <c r="F1361" s="7"/>
    </row>
    <row r="1362" spans="5:6" ht="12.75">
      <c r="E1362" s="7"/>
      <c r="F1362" s="7"/>
    </row>
    <row r="1363" spans="5:6" ht="12.75">
      <c r="E1363" s="7"/>
      <c r="F1363" s="7"/>
    </row>
    <row r="1364" spans="5:6" ht="12.75">
      <c r="E1364" s="7"/>
      <c r="F1364" s="7"/>
    </row>
    <row r="1365" spans="5:6" ht="12.75">
      <c r="E1365" s="7"/>
      <c r="F1365" s="7"/>
    </row>
    <row r="1366" spans="5:6" ht="12.75">
      <c r="E1366" s="7"/>
      <c r="F1366" s="7"/>
    </row>
    <row r="1367" spans="5:6" ht="12.75">
      <c r="E1367" s="7"/>
      <c r="F1367" s="7"/>
    </row>
    <row r="1368" spans="5:6" ht="12.75">
      <c r="E1368" s="7"/>
      <c r="F1368" s="7"/>
    </row>
    <row r="1369" spans="5:6" ht="12.75">
      <c r="E1369" s="7"/>
      <c r="F1369" s="7"/>
    </row>
    <row r="1370" spans="5:6" ht="12.75">
      <c r="E1370" s="7"/>
      <c r="F1370" s="7"/>
    </row>
    <row r="1371" spans="5:6" ht="12.75">
      <c r="E1371" s="7"/>
      <c r="F1371" s="7"/>
    </row>
    <row r="1372" spans="5:6" ht="12.75">
      <c r="E1372" s="7"/>
      <c r="F1372" s="7"/>
    </row>
    <row r="1373" spans="5:6" ht="12.75">
      <c r="E1373" s="7"/>
      <c r="F1373" s="7"/>
    </row>
    <row r="1374" spans="5:6" ht="12.75">
      <c r="E1374" s="7"/>
      <c r="F1374" s="7"/>
    </row>
    <row r="1375" spans="5:6" ht="12.75">
      <c r="E1375" s="7"/>
      <c r="F1375" s="7"/>
    </row>
    <row r="1376" spans="5:6" ht="12.75">
      <c r="E1376" s="7"/>
      <c r="F1376" s="7"/>
    </row>
    <row r="1377" spans="5:6" ht="12.75">
      <c r="E1377" s="7"/>
      <c r="F1377" s="7"/>
    </row>
    <row r="1378" spans="5:6" ht="12.75">
      <c r="E1378" s="7"/>
      <c r="F1378" s="7"/>
    </row>
    <row r="1379" spans="5:6" ht="12.75">
      <c r="E1379" s="7"/>
      <c r="F1379" s="7"/>
    </row>
    <row r="1380" spans="5:6" ht="12.75">
      <c r="E1380" s="7"/>
      <c r="F1380" s="7"/>
    </row>
    <row r="1381" spans="5:6" ht="12.75">
      <c r="E1381" s="7"/>
      <c r="F1381" s="7"/>
    </row>
    <row r="1382" spans="5:6" ht="12.75">
      <c r="E1382" s="7"/>
      <c r="F1382" s="7"/>
    </row>
    <row r="1383" spans="5:6" ht="12.75">
      <c r="E1383" s="7"/>
      <c r="F1383" s="7"/>
    </row>
    <row r="1384" spans="5:6" ht="12.75">
      <c r="E1384" s="7"/>
      <c r="F1384" s="7"/>
    </row>
    <row r="1385" spans="5:6" ht="12.75">
      <c r="E1385" s="7"/>
      <c r="F1385" s="7"/>
    </row>
    <row r="1386" spans="5:6" ht="12.75">
      <c r="E1386" s="7"/>
      <c r="F1386" s="7"/>
    </row>
    <row r="1387" spans="5:6" ht="12.75">
      <c r="E1387" s="7"/>
      <c r="F1387" s="7"/>
    </row>
    <row r="1388" spans="5:6" ht="12.75">
      <c r="E1388" s="7"/>
      <c r="F1388" s="7"/>
    </row>
    <row r="1389" spans="5:6" ht="12.75">
      <c r="E1389" s="7"/>
      <c r="F1389" s="7"/>
    </row>
    <row r="1390" spans="5:6" ht="12.75">
      <c r="E1390" s="7"/>
      <c r="F1390" s="7"/>
    </row>
    <row r="1391" spans="5:6" ht="12.75">
      <c r="E1391" s="7"/>
      <c r="F1391" s="7"/>
    </row>
    <row r="1392" spans="5:6" ht="12.75">
      <c r="E1392" s="7"/>
      <c r="F1392" s="7"/>
    </row>
    <row r="1393" spans="5:6" ht="12.75">
      <c r="E1393" s="7"/>
      <c r="F1393" s="7"/>
    </row>
    <row r="1394" spans="5:6" ht="12.75">
      <c r="E1394" s="7"/>
      <c r="F1394" s="7"/>
    </row>
    <row r="1395" spans="5:6" ht="12.75">
      <c r="E1395" s="7"/>
      <c r="F1395" s="7"/>
    </row>
    <row r="1396" spans="5:6" ht="12.75">
      <c r="E1396" s="7"/>
      <c r="F1396" s="7"/>
    </row>
    <row r="1397" spans="5:6" ht="12.75">
      <c r="E1397" s="7"/>
      <c r="F1397" s="7"/>
    </row>
    <row r="1398" spans="5:6" ht="12.75">
      <c r="E1398" s="7"/>
      <c r="F1398" s="7"/>
    </row>
    <row r="1399" spans="5:6" ht="12.75">
      <c r="E1399" s="7"/>
      <c r="F1399" s="7"/>
    </row>
    <row r="1400" spans="5:6" ht="12.75">
      <c r="E1400" s="7"/>
      <c r="F1400" s="7"/>
    </row>
    <row r="1401" spans="5:6" ht="12.75">
      <c r="E1401" s="7"/>
      <c r="F1401" s="7"/>
    </row>
    <row r="1402" spans="5:6" ht="12.75">
      <c r="E1402" s="7"/>
      <c r="F1402" s="7"/>
    </row>
    <row r="1403" spans="5:6" ht="12.75">
      <c r="E1403" s="7"/>
      <c r="F1403" s="7"/>
    </row>
    <row r="1404" spans="5:6" ht="12.75">
      <c r="E1404" s="7"/>
      <c r="F1404" s="7"/>
    </row>
    <row r="1405" spans="5:6" ht="12.75">
      <c r="E1405" s="7"/>
      <c r="F1405" s="7"/>
    </row>
    <row r="1406" spans="5:6" ht="12.75">
      <c r="E1406" s="7"/>
      <c r="F1406" s="7"/>
    </row>
    <row r="1407" spans="5:6" ht="12.75">
      <c r="E1407" s="7"/>
      <c r="F1407" s="7"/>
    </row>
    <row r="1408" spans="5:6" ht="12.75">
      <c r="E1408" s="7"/>
      <c r="F1408" s="7"/>
    </row>
    <row r="1409" spans="5:6" ht="12.75">
      <c r="E1409" s="7"/>
      <c r="F1409" s="7"/>
    </row>
    <row r="1410" spans="5:6" ht="12.75">
      <c r="E1410" s="7"/>
      <c r="F1410" s="7"/>
    </row>
    <row r="1411" spans="5:6" ht="12.75">
      <c r="E1411" s="7"/>
      <c r="F1411" s="7"/>
    </row>
    <row r="1412" spans="5:6" ht="12.75">
      <c r="E1412" s="7"/>
      <c r="F1412" s="7"/>
    </row>
    <row r="1413" spans="5:6" ht="12.75">
      <c r="E1413" s="7"/>
      <c r="F1413" s="7"/>
    </row>
    <row r="1414" spans="5:6" ht="12.75">
      <c r="E1414" s="7"/>
      <c r="F1414" s="7"/>
    </row>
    <row r="1415" spans="5:6" ht="12.75">
      <c r="E1415" s="7"/>
      <c r="F1415" s="7"/>
    </row>
    <row r="1416" spans="5:6" ht="12.75">
      <c r="E1416" s="7"/>
      <c r="F1416" s="7"/>
    </row>
    <row r="1417" spans="5:6" ht="12.75">
      <c r="E1417" s="7"/>
      <c r="F1417" s="7"/>
    </row>
    <row r="1418" spans="5:6" ht="12.75">
      <c r="E1418" s="7"/>
      <c r="F1418" s="7"/>
    </row>
    <row r="1419" spans="5:6" ht="12.75">
      <c r="E1419" s="7"/>
      <c r="F1419" s="7"/>
    </row>
    <row r="1420" spans="5:6" ht="12.75">
      <c r="E1420" s="7"/>
      <c r="F1420" s="7"/>
    </row>
    <row r="1421" spans="5:6" ht="12.75">
      <c r="E1421" s="7"/>
      <c r="F1421" s="7"/>
    </row>
    <row r="1422" spans="5:6" ht="12.75">
      <c r="E1422" s="7"/>
      <c r="F1422" s="7"/>
    </row>
    <row r="1423" spans="5:6" ht="12.75">
      <c r="E1423" s="7"/>
      <c r="F1423" s="7"/>
    </row>
    <row r="1424" spans="5:6" ht="12.75">
      <c r="E1424" s="7"/>
      <c r="F1424" s="7"/>
    </row>
    <row r="1425" spans="5:6" ht="12.75">
      <c r="E1425" s="7"/>
      <c r="F1425" s="7"/>
    </row>
    <row r="1426" spans="5:6" ht="12.75">
      <c r="E1426" s="7"/>
      <c r="F1426" s="7"/>
    </row>
    <row r="1427" spans="5:6" ht="12.75">
      <c r="E1427" s="7"/>
      <c r="F1427" s="7"/>
    </row>
    <row r="1428" spans="5:6" ht="12.75">
      <c r="E1428" s="7"/>
      <c r="F1428" s="7"/>
    </row>
    <row r="1429" spans="5:6" ht="12.75">
      <c r="E1429" s="7"/>
      <c r="F1429" s="7"/>
    </row>
    <row r="1430" spans="5:6" ht="12.75">
      <c r="E1430" s="7"/>
      <c r="F1430" s="7"/>
    </row>
    <row r="1431" spans="5:6" ht="12.75">
      <c r="E1431" s="7"/>
      <c r="F1431" s="7"/>
    </row>
    <row r="1432" spans="5:6" ht="12.75">
      <c r="E1432" s="7"/>
      <c r="F1432" s="7"/>
    </row>
    <row r="1433" spans="5:6" ht="12.75">
      <c r="E1433" s="7"/>
      <c r="F1433" s="7"/>
    </row>
    <row r="1434" spans="5:6" ht="12.75">
      <c r="E1434" s="7"/>
      <c r="F1434" s="7"/>
    </row>
    <row r="1435" spans="5:6" ht="12.75">
      <c r="E1435" s="7"/>
      <c r="F1435" s="7"/>
    </row>
    <row r="1436" spans="5:6" ht="12.75">
      <c r="E1436" s="7"/>
      <c r="F1436" s="7"/>
    </row>
    <row r="1437" spans="5:6" ht="12.75">
      <c r="E1437" s="7"/>
      <c r="F1437" s="7"/>
    </row>
    <row r="1438" spans="5:6" ht="12.75">
      <c r="E1438" s="7"/>
      <c r="F1438" s="7"/>
    </row>
    <row r="1439" spans="5:6" ht="12.75">
      <c r="E1439" s="7"/>
      <c r="F1439" s="7"/>
    </row>
    <row r="1440" spans="5:6" ht="12.75">
      <c r="E1440" s="7"/>
      <c r="F1440" s="7"/>
    </row>
    <row r="1441" spans="5:6" ht="12.75">
      <c r="E1441" s="7"/>
      <c r="F1441" s="7"/>
    </row>
    <row r="1442" spans="5:6" ht="12.75">
      <c r="E1442" s="7"/>
      <c r="F1442" s="7"/>
    </row>
    <row r="1443" spans="5:6" ht="12.75">
      <c r="E1443" s="7"/>
      <c r="F1443" s="7"/>
    </row>
    <row r="1444" spans="5:6" ht="12.75">
      <c r="E1444" s="7"/>
      <c r="F1444" s="7"/>
    </row>
    <row r="1445" spans="5:6" ht="12.75">
      <c r="E1445" s="7"/>
      <c r="F1445" s="7"/>
    </row>
    <row r="1446" spans="5:6" ht="12.75">
      <c r="E1446" s="7"/>
      <c r="F1446" s="7"/>
    </row>
    <row r="1447" spans="5:6" ht="12.75">
      <c r="E1447" s="7"/>
      <c r="F1447" s="7"/>
    </row>
    <row r="1448" spans="5:6" ht="12.75">
      <c r="E1448" s="7"/>
      <c r="F1448" s="7"/>
    </row>
    <row r="1449" spans="5:6" ht="12.75">
      <c r="E1449" s="7"/>
      <c r="F1449" s="7"/>
    </row>
    <row r="1450" spans="5:6" ht="12.75">
      <c r="E1450" s="7"/>
      <c r="F1450" s="7"/>
    </row>
    <row r="1451" spans="5:6" ht="12.75">
      <c r="E1451" s="7"/>
      <c r="F1451" s="7"/>
    </row>
    <row r="1452" spans="5:6" ht="12.75">
      <c r="E1452" s="7"/>
      <c r="F1452" s="7"/>
    </row>
    <row r="1453" spans="5:6" ht="12.75">
      <c r="E1453" s="7"/>
      <c r="F1453" s="7"/>
    </row>
    <row r="1454" spans="5:6" ht="12.75">
      <c r="E1454" s="7"/>
      <c r="F1454" s="7"/>
    </row>
    <row r="1455" spans="5:6" ht="12.75">
      <c r="E1455" s="7"/>
      <c r="F1455" s="7"/>
    </row>
    <row r="1456" spans="5:6" ht="12.75">
      <c r="E1456" s="7"/>
      <c r="F1456" s="7"/>
    </row>
    <row r="1457" spans="5:6" ht="12.75">
      <c r="E1457" s="7"/>
      <c r="F1457" s="7"/>
    </row>
    <row r="1458" spans="5:6" ht="12.75">
      <c r="E1458" s="7"/>
      <c r="F1458" s="7"/>
    </row>
    <row r="1459" spans="5:6" ht="12.75">
      <c r="E1459" s="7"/>
      <c r="F1459" s="7"/>
    </row>
    <row r="1460" spans="5:6" ht="12.75">
      <c r="E1460" s="7"/>
      <c r="F1460" s="7"/>
    </row>
    <row r="1461" spans="5:6" ht="12.75">
      <c r="E1461" s="7"/>
      <c r="F1461" s="7"/>
    </row>
    <row r="1462" spans="5:6" ht="12.75">
      <c r="E1462" s="7"/>
      <c r="F1462" s="7"/>
    </row>
    <row r="1463" spans="5:6" ht="12.75">
      <c r="E1463" s="7"/>
      <c r="F1463" s="7"/>
    </row>
    <row r="1464" spans="5:6" ht="12.75">
      <c r="E1464" s="7"/>
      <c r="F1464" s="7"/>
    </row>
    <row r="1465" spans="5:6" ht="12.75">
      <c r="E1465" s="7"/>
      <c r="F1465" s="7"/>
    </row>
    <row r="1466" spans="5:6" ht="12.75">
      <c r="E1466" s="7"/>
      <c r="F1466" s="7"/>
    </row>
    <row r="1467" spans="5:6" ht="12.75">
      <c r="E1467" s="7"/>
      <c r="F1467" s="7"/>
    </row>
    <row r="1468" spans="5:6" ht="12.75">
      <c r="E1468" s="7"/>
      <c r="F1468" s="7"/>
    </row>
    <row r="1469" spans="5:6" ht="12.75">
      <c r="E1469" s="7"/>
      <c r="F1469" s="7"/>
    </row>
    <row r="1470" spans="5:6" ht="12.75">
      <c r="E1470" s="7"/>
      <c r="F1470" s="7"/>
    </row>
    <row r="1471" spans="5:6" ht="12.75">
      <c r="E1471" s="7"/>
      <c r="F1471" s="7"/>
    </row>
    <row r="1472" spans="5:6" ht="12.75">
      <c r="E1472" s="7"/>
      <c r="F1472" s="7"/>
    </row>
    <row r="1473" spans="5:6" ht="12.75">
      <c r="E1473" s="7"/>
      <c r="F1473" s="7"/>
    </row>
    <row r="1474" spans="5:6" ht="12.75">
      <c r="E1474" s="7"/>
      <c r="F1474" s="7"/>
    </row>
    <row r="1475" spans="5:6" ht="12.75">
      <c r="E1475" s="7"/>
      <c r="F1475" s="7"/>
    </row>
    <row r="1476" spans="5:6" ht="12.75">
      <c r="E1476" s="7"/>
      <c r="F1476" s="7"/>
    </row>
    <row r="1477" spans="5:6" ht="12.75">
      <c r="E1477" s="7"/>
      <c r="F1477" s="7"/>
    </row>
    <row r="1478" spans="5:6" ht="12.75">
      <c r="E1478" s="7"/>
      <c r="F1478" s="7"/>
    </row>
    <row r="1479" spans="5:6" ht="12.75">
      <c r="E1479" s="7"/>
      <c r="F1479" s="7"/>
    </row>
    <row r="1480" spans="5:6" ht="12.75">
      <c r="E1480" s="7"/>
      <c r="F1480" s="7"/>
    </row>
    <row r="1481" spans="5:6" ht="12.75">
      <c r="E1481" s="7"/>
      <c r="F1481" s="7"/>
    </row>
    <row r="1482" spans="5:6" ht="12.75">
      <c r="E1482" s="7"/>
      <c r="F1482" s="7"/>
    </row>
    <row r="1483" spans="5:6" ht="12.75">
      <c r="E1483" s="7"/>
      <c r="F1483" s="7"/>
    </row>
    <row r="1484" spans="5:6" ht="12.75">
      <c r="E1484" s="7"/>
      <c r="F1484" s="7"/>
    </row>
    <row r="1485" spans="5:6" ht="12.75">
      <c r="E1485" s="7"/>
      <c r="F1485" s="7"/>
    </row>
    <row r="1486" spans="5:6" ht="12.75">
      <c r="E1486" s="7"/>
      <c r="F1486" s="7"/>
    </row>
    <row r="1487" spans="5:6" ht="12.75">
      <c r="E1487" s="7"/>
      <c r="F1487" s="7"/>
    </row>
    <row r="1488" spans="5:6" ht="12.75">
      <c r="E1488" s="7"/>
      <c r="F1488" s="7"/>
    </row>
    <row r="1489" spans="5:6" ht="12.75">
      <c r="E1489" s="7"/>
      <c r="F1489" s="7"/>
    </row>
    <row r="1490" spans="5:6" ht="12.75">
      <c r="E1490" s="7"/>
      <c r="F1490" s="7"/>
    </row>
    <row r="1491" spans="5:6" ht="12.75">
      <c r="E1491" s="7"/>
      <c r="F1491" s="7"/>
    </row>
    <row r="1492" spans="5:6" ht="12.75">
      <c r="E1492" s="7"/>
      <c r="F1492" s="7"/>
    </row>
    <row r="1493" spans="5:6" ht="12.75">
      <c r="E1493" s="7"/>
      <c r="F1493" s="7"/>
    </row>
    <row r="1494" spans="5:6" ht="12.75">
      <c r="E1494" s="7"/>
      <c r="F1494" s="7"/>
    </row>
    <row r="1495" spans="5:6" ht="12.75">
      <c r="E1495" s="7"/>
      <c r="F1495" s="7"/>
    </row>
    <row r="1496" spans="5:6" ht="12.75">
      <c r="E1496" s="7"/>
      <c r="F1496" s="7"/>
    </row>
    <row r="1497" spans="5:6" ht="12.75">
      <c r="E1497" s="7"/>
      <c r="F1497" s="7"/>
    </row>
    <row r="1498" spans="5:6" ht="12.75">
      <c r="E1498" s="7"/>
      <c r="F1498" s="7"/>
    </row>
    <row r="1499" spans="5:6" ht="12.75">
      <c r="E1499" s="7"/>
      <c r="F1499" s="7"/>
    </row>
    <row r="1500" spans="5:6" ht="12.75">
      <c r="E1500" s="7"/>
      <c r="F1500" s="7"/>
    </row>
    <row r="1501" spans="5:6" ht="12.75">
      <c r="E1501" s="7"/>
      <c r="F1501" s="7"/>
    </row>
    <row r="1502" spans="5:6" ht="12.75">
      <c r="E1502" s="7"/>
      <c r="F1502" s="7"/>
    </row>
    <row r="1503" spans="5:6" ht="12.75">
      <c r="E1503" s="7"/>
      <c r="F1503" s="7"/>
    </row>
    <row r="1504" spans="5:6" ht="12.75">
      <c r="E1504" s="7"/>
      <c r="F1504" s="7"/>
    </row>
    <row r="1505" spans="5:6" ht="12.75">
      <c r="E1505" s="7"/>
      <c r="F1505" s="7"/>
    </row>
    <row r="1506" spans="5:6" ht="12.75">
      <c r="E1506" s="7"/>
      <c r="F1506" s="7"/>
    </row>
    <row r="1507" spans="5:6" ht="12.75">
      <c r="E1507" s="7"/>
      <c r="F1507" s="7"/>
    </row>
    <row r="1508" spans="5:6" ht="12.75">
      <c r="E1508" s="7"/>
      <c r="F1508" s="7"/>
    </row>
    <row r="1509" spans="5:6" ht="12.75">
      <c r="E1509" s="7"/>
      <c r="F1509" s="7"/>
    </row>
    <row r="1510" spans="5:6" ht="12.75">
      <c r="E1510" s="7"/>
      <c r="F1510" s="7"/>
    </row>
    <row r="1511" spans="5:6" ht="12.75">
      <c r="E1511" s="7"/>
      <c r="F1511" s="7"/>
    </row>
    <row r="1512" spans="5:6" ht="12.75">
      <c r="E1512" s="7"/>
      <c r="F1512" s="7"/>
    </row>
    <row r="1513" spans="5:6" ht="12.75">
      <c r="E1513" s="7"/>
      <c r="F1513" s="7"/>
    </row>
    <row r="1514" spans="5:6" ht="12.75">
      <c r="E1514" s="7"/>
      <c r="F1514" s="7"/>
    </row>
    <row r="1515" spans="5:6" ht="12.75">
      <c r="E1515" s="7"/>
      <c r="F1515" s="7"/>
    </row>
    <row r="1516" spans="5:6" ht="12.75">
      <c r="E1516" s="7"/>
      <c r="F1516" s="7"/>
    </row>
    <row r="1517" spans="5:6" ht="12.75">
      <c r="E1517" s="7"/>
      <c r="F1517" s="7"/>
    </row>
    <row r="1518" spans="5:6" ht="12.75">
      <c r="E1518" s="7"/>
      <c r="F1518" s="7"/>
    </row>
    <row r="1519" spans="5:6" ht="12.75">
      <c r="E1519" s="7"/>
      <c r="F1519" s="7"/>
    </row>
    <row r="1520" spans="5:6" ht="12.75">
      <c r="E1520" s="7"/>
      <c r="F1520" s="7"/>
    </row>
    <row r="1521" spans="5:6" ht="12.75">
      <c r="E1521" s="7"/>
      <c r="F1521" s="7"/>
    </row>
    <row r="1522" spans="5:6" ht="12.75">
      <c r="E1522" s="7"/>
      <c r="F1522" s="7"/>
    </row>
    <row r="1523" spans="5:6" ht="12.75">
      <c r="E1523" s="7"/>
      <c r="F1523" s="7"/>
    </row>
    <row r="1524" spans="5:6" ht="12.75">
      <c r="E1524" s="7"/>
      <c r="F1524" s="7"/>
    </row>
    <row r="1525" spans="5:6" ht="12.75">
      <c r="E1525" s="7"/>
      <c r="F1525" s="7"/>
    </row>
    <row r="1526" spans="5:6" ht="12.75">
      <c r="E1526" s="7"/>
      <c r="F1526" s="7"/>
    </row>
    <row r="1527" spans="5:6" ht="12.75">
      <c r="E1527" s="7"/>
      <c r="F1527" s="7"/>
    </row>
    <row r="1528" spans="5:6" ht="12.75">
      <c r="E1528" s="7"/>
      <c r="F1528" s="7"/>
    </row>
    <row r="1529" spans="5:6" ht="12.75">
      <c r="E1529" s="7"/>
      <c r="F1529" s="7"/>
    </row>
    <row r="1530" spans="5:6" ht="12.75">
      <c r="E1530" s="7"/>
      <c r="F1530" s="7"/>
    </row>
    <row r="1531" spans="5:6" ht="12.75">
      <c r="E1531" s="7"/>
      <c r="F1531" s="7"/>
    </row>
    <row r="1532" spans="5:6" ht="12.75">
      <c r="E1532" s="7"/>
      <c r="F1532" s="7"/>
    </row>
    <row r="1533" spans="5:6" ht="12.75">
      <c r="E1533" s="7"/>
      <c r="F1533" s="7"/>
    </row>
    <row r="1534" spans="5:6" ht="12.75">
      <c r="E1534" s="7"/>
      <c r="F1534" s="7"/>
    </row>
    <row r="1535" spans="5:6" ht="12.75">
      <c r="E1535" s="7"/>
      <c r="F1535" s="7"/>
    </row>
    <row r="1536" spans="5:6" ht="12.75">
      <c r="E1536" s="7"/>
      <c r="F1536" s="7"/>
    </row>
    <row r="1537" spans="5:6" ht="12.75">
      <c r="E1537" s="7"/>
      <c r="F1537" s="7"/>
    </row>
    <row r="1538" spans="5:6" ht="12.75">
      <c r="E1538" s="7"/>
      <c r="F1538" s="7"/>
    </row>
    <row r="1539" spans="5:6" ht="12.75">
      <c r="E1539" s="7"/>
      <c r="F1539" s="7"/>
    </row>
    <row r="1540" spans="5:6" ht="12.75">
      <c r="E1540" s="7"/>
      <c r="F1540" s="7"/>
    </row>
    <row r="1541" spans="5:6" ht="12.75">
      <c r="E1541" s="7"/>
      <c r="F1541" s="7"/>
    </row>
    <row r="1542" spans="5:6" ht="12.75">
      <c r="E1542" s="7"/>
      <c r="F1542" s="7"/>
    </row>
    <row r="1543" spans="5:6" ht="12.75">
      <c r="E1543" s="7"/>
      <c r="F1543" s="7"/>
    </row>
    <row r="1544" spans="5:6" ht="12.75">
      <c r="E1544" s="7"/>
      <c r="F1544" s="7"/>
    </row>
    <row r="1545" spans="5:6" ht="12.75">
      <c r="E1545" s="7"/>
      <c r="F1545" s="7"/>
    </row>
    <row r="1546" spans="5:6" ht="12.75">
      <c r="E1546" s="7"/>
      <c r="F1546" s="7"/>
    </row>
    <row r="1547" spans="5:6" ht="12.75">
      <c r="E1547" s="7"/>
      <c r="F1547" s="7"/>
    </row>
    <row r="1548" spans="5:6" ht="12.75">
      <c r="E1548" s="7"/>
      <c r="F1548" s="7"/>
    </row>
    <row r="1549" spans="5:6" ht="12.75">
      <c r="E1549" s="7"/>
      <c r="F1549" s="7"/>
    </row>
    <row r="1550" spans="5:6" ht="12.75">
      <c r="E1550" s="7"/>
      <c r="F1550" s="7"/>
    </row>
    <row r="1551" spans="5:6" ht="12.75">
      <c r="E1551" s="7"/>
      <c r="F1551" s="7"/>
    </row>
    <row r="1552" spans="5:6" ht="12.75">
      <c r="E1552" s="7"/>
      <c r="F1552" s="7"/>
    </row>
    <row r="1553" spans="5:6" ht="12.75">
      <c r="E1553" s="7"/>
      <c r="F1553" s="7"/>
    </row>
    <row r="1554" spans="5:6" ht="12.75">
      <c r="E1554" s="7"/>
      <c r="F1554" s="7"/>
    </row>
    <row r="1555" spans="5:6" ht="12.75">
      <c r="E1555" s="7"/>
      <c r="F1555" s="7"/>
    </row>
    <row r="1556" spans="5:6" ht="12.75">
      <c r="E1556" s="7"/>
      <c r="F1556" s="7"/>
    </row>
    <row r="1557" spans="5:6" ht="12.75">
      <c r="E1557" s="7"/>
      <c r="F1557" s="7"/>
    </row>
    <row r="1558" spans="5:6" ht="12.75">
      <c r="E1558" s="7"/>
      <c r="F1558" s="7"/>
    </row>
    <row r="1559" spans="5:6" ht="12.75">
      <c r="E1559" s="7"/>
      <c r="F1559" s="7"/>
    </row>
    <row r="1560" spans="5:6" ht="12.75">
      <c r="E1560" s="7"/>
      <c r="F1560" s="7"/>
    </row>
    <row r="1561" spans="5:6" ht="12.75">
      <c r="E1561" s="7"/>
      <c r="F1561" s="7"/>
    </row>
    <row r="1562" spans="5:6" ht="12.75">
      <c r="E1562" s="7"/>
      <c r="F1562" s="7"/>
    </row>
    <row r="1563" spans="5:6" ht="12.75">
      <c r="E1563" s="7"/>
      <c r="F1563" s="7"/>
    </row>
    <row r="1564" spans="5:6" ht="12.75">
      <c r="E1564" s="7"/>
      <c r="F1564" s="7"/>
    </row>
    <row r="1565" spans="5:6" ht="12.75">
      <c r="E1565" s="7"/>
      <c r="F1565" s="7"/>
    </row>
    <row r="1566" spans="5:6" ht="12.75">
      <c r="E1566" s="7"/>
      <c r="F1566" s="7"/>
    </row>
    <row r="1567" spans="5:6" ht="12.75">
      <c r="E1567" s="7"/>
      <c r="F1567" s="7"/>
    </row>
    <row r="1568" spans="5:6" ht="12.75">
      <c r="E1568" s="7"/>
      <c r="F1568" s="7"/>
    </row>
    <row r="1569" spans="5:6" ht="12.75">
      <c r="E1569" s="7"/>
      <c r="F1569" s="7"/>
    </row>
    <row r="1570" spans="5:6" ht="12.75">
      <c r="E1570" s="7"/>
      <c r="F1570" s="7"/>
    </row>
    <row r="1571" spans="5:6" ht="12.75">
      <c r="E1571" s="7"/>
      <c r="F1571" s="7"/>
    </row>
    <row r="1572" spans="5:6" ht="12.75">
      <c r="E1572" s="7"/>
      <c r="F1572" s="7"/>
    </row>
    <row r="1573" spans="5:6" ht="12.75">
      <c r="E1573" s="7"/>
      <c r="F1573" s="7"/>
    </row>
    <row r="1574" spans="5:6" ht="12.75">
      <c r="E1574" s="7"/>
      <c r="F1574" s="7"/>
    </row>
    <row r="1575" spans="5:6" ht="12.75">
      <c r="E1575" s="7"/>
      <c r="F1575" s="7"/>
    </row>
    <row r="1576" spans="5:6" ht="12.75">
      <c r="E1576" s="7"/>
      <c r="F1576" s="7"/>
    </row>
    <row r="1577" spans="5:6" ht="12.75">
      <c r="E1577" s="7"/>
      <c r="F1577" s="7"/>
    </row>
    <row r="1578" spans="5:6" ht="12.75">
      <c r="E1578" s="7"/>
      <c r="F1578" s="7"/>
    </row>
    <row r="1579" spans="5:6" ht="12.75">
      <c r="E1579" s="7"/>
      <c r="F1579" s="7"/>
    </row>
    <row r="1580" spans="5:6" ht="12.75">
      <c r="E1580" s="7"/>
      <c r="F1580" s="7"/>
    </row>
    <row r="1581" spans="5:6" ht="12.75">
      <c r="E1581" s="7"/>
      <c r="F1581" s="7"/>
    </row>
    <row r="1582" spans="5:6" ht="12.75">
      <c r="E1582" s="7"/>
      <c r="F1582" s="7"/>
    </row>
    <row r="1583" spans="5:6" ht="12.75">
      <c r="E1583" s="7"/>
      <c r="F1583" s="7"/>
    </row>
    <row r="1584" spans="5:6" ht="12.75">
      <c r="E1584" s="7"/>
      <c r="F1584" s="7"/>
    </row>
    <row r="1585" spans="5:6" ht="12.75">
      <c r="E1585" s="7"/>
      <c r="F1585" s="7"/>
    </row>
    <row r="1586" spans="5:6" ht="12.75">
      <c r="E1586" s="7"/>
      <c r="F1586" s="7"/>
    </row>
    <row r="1587" spans="5:6" ht="12.75">
      <c r="E1587" s="7"/>
      <c r="F1587" s="7"/>
    </row>
    <row r="1588" spans="5:6" ht="12.75">
      <c r="E1588" s="7"/>
      <c r="F1588" s="7"/>
    </row>
    <row r="1589" spans="5:6" ht="12.75">
      <c r="E1589" s="7"/>
      <c r="F1589" s="7"/>
    </row>
    <row r="1590" spans="5:6" ht="12.75">
      <c r="E1590" s="7"/>
      <c r="F1590" s="7"/>
    </row>
    <row r="1591" spans="5:6" ht="12.75">
      <c r="E1591" s="7"/>
      <c r="F1591" s="7"/>
    </row>
    <row r="1592" spans="5:6" ht="12.75">
      <c r="E1592" s="7"/>
      <c r="F1592" s="7"/>
    </row>
    <row r="1593" spans="5:6" ht="12.75">
      <c r="E1593" s="7"/>
      <c r="F1593" s="7"/>
    </row>
    <row r="1594" spans="5:6" ht="12.75">
      <c r="E1594" s="7"/>
      <c r="F1594" s="7"/>
    </row>
    <row r="1595" spans="5:6" ht="12.75">
      <c r="E1595" s="7"/>
      <c r="F1595" s="7"/>
    </row>
    <row r="1596" spans="5:6" ht="12.75">
      <c r="E1596" s="7"/>
      <c r="F1596" s="7"/>
    </row>
    <row r="1597" spans="5:6" ht="12.75">
      <c r="E1597" s="7"/>
      <c r="F1597" s="7"/>
    </row>
    <row r="1598" spans="5:6" ht="12.75">
      <c r="E1598" s="7"/>
      <c r="F1598" s="7"/>
    </row>
    <row r="1599" spans="5:6" ht="12.75">
      <c r="E1599" s="7"/>
      <c r="F1599" s="7"/>
    </row>
    <row r="1600" spans="5:6" ht="12.75">
      <c r="E1600" s="7"/>
      <c r="F1600" s="7"/>
    </row>
    <row r="1601" spans="5:6" ht="12.75">
      <c r="E1601" s="7"/>
      <c r="F1601" s="7"/>
    </row>
    <row r="1602" spans="5:6" ht="12.75">
      <c r="E1602" s="7"/>
      <c r="F1602" s="7"/>
    </row>
    <row r="1603" spans="5:6" ht="12.75">
      <c r="E1603" s="7"/>
      <c r="F1603" s="7"/>
    </row>
    <row r="1604" spans="5:6" ht="12.75">
      <c r="E1604" s="7"/>
      <c r="F1604" s="7"/>
    </row>
    <row r="1605" spans="5:6" ht="12.75">
      <c r="E1605" s="7"/>
      <c r="F1605" s="7"/>
    </row>
    <row r="1606" spans="5:6" ht="12.75">
      <c r="E1606" s="7"/>
      <c r="F1606" s="7"/>
    </row>
    <row r="1607" spans="5:6" ht="12.75">
      <c r="E1607" s="7"/>
      <c r="F1607" s="7"/>
    </row>
    <row r="1608" spans="5:6" ht="12.75">
      <c r="E1608" s="7"/>
      <c r="F1608" s="7"/>
    </row>
    <row r="1609" spans="5:6" ht="12.75">
      <c r="E1609" s="7"/>
      <c r="F1609" s="7"/>
    </row>
    <row r="1610" spans="5:6" ht="12.75">
      <c r="E1610" s="7"/>
      <c r="F1610" s="7"/>
    </row>
    <row r="1611" spans="5:6" ht="12.75">
      <c r="E1611" s="7"/>
      <c r="F1611" s="7"/>
    </row>
    <row r="1612" spans="5:6" ht="12.75">
      <c r="E1612" s="7"/>
      <c r="F1612" s="7"/>
    </row>
    <row r="1613" spans="5:6" ht="12.75">
      <c r="E1613" s="7"/>
      <c r="F1613" s="7"/>
    </row>
    <row r="1614" spans="5:6" ht="12.75">
      <c r="E1614" s="7"/>
      <c r="F1614" s="7"/>
    </row>
    <row r="1615" spans="5:6" ht="12.75">
      <c r="E1615" s="7"/>
      <c r="F1615" s="7"/>
    </row>
    <row r="1616" spans="5:6" ht="12.75">
      <c r="E1616" s="7"/>
      <c r="F1616" s="7"/>
    </row>
    <row r="1617" spans="5:6" ht="12.75">
      <c r="E1617" s="7"/>
      <c r="F1617" s="7"/>
    </row>
    <row r="1618" spans="5:6" ht="12.75">
      <c r="E1618" s="7"/>
      <c r="F1618" s="7"/>
    </row>
    <row r="1619" spans="5:6" ht="12.75">
      <c r="E1619" s="7"/>
      <c r="F1619" s="7"/>
    </row>
    <row r="1620" spans="5:6" ht="12.75">
      <c r="E1620" s="7"/>
      <c r="F1620" s="7"/>
    </row>
    <row r="1621" spans="5:6" ht="12.75">
      <c r="E1621" s="7"/>
      <c r="F1621" s="7"/>
    </row>
    <row r="1622" spans="5:6" ht="12.75">
      <c r="E1622" s="7"/>
      <c r="F1622" s="7"/>
    </row>
    <row r="1623" spans="5:6" ht="12.75">
      <c r="E1623" s="7"/>
      <c r="F1623" s="7"/>
    </row>
    <row r="1624" spans="5:6" ht="12.75">
      <c r="E1624" s="7"/>
      <c r="F1624" s="7"/>
    </row>
    <row r="1625" spans="5:6" ht="12.75">
      <c r="E1625" s="7"/>
      <c r="F1625" s="7"/>
    </row>
    <row r="1626" spans="5:6" ht="12.75">
      <c r="E1626" s="7"/>
      <c r="F1626" s="7"/>
    </row>
    <row r="1627" spans="5:6" ht="12.75">
      <c r="E1627" s="7"/>
      <c r="F1627" s="7"/>
    </row>
    <row r="1628" spans="5:6" ht="12.75">
      <c r="E1628" s="7"/>
      <c r="F1628" s="7"/>
    </row>
    <row r="1629" spans="5:6" ht="12.75">
      <c r="E1629" s="7"/>
      <c r="F1629" s="7"/>
    </row>
    <row r="1630" spans="5:6" ht="12.75">
      <c r="E1630" s="7"/>
      <c r="F1630" s="7"/>
    </row>
    <row r="1631" spans="5:6" ht="12.75">
      <c r="E1631" s="7"/>
      <c r="F1631" s="7"/>
    </row>
    <row r="1632" spans="5:6" ht="12.75">
      <c r="E1632" s="7"/>
      <c r="F1632" s="7"/>
    </row>
    <row r="1633" spans="5:6" ht="12.75">
      <c r="E1633" s="7"/>
      <c r="F1633" s="7"/>
    </row>
    <row r="1634" spans="5:6" ht="12.75">
      <c r="E1634" s="7"/>
      <c r="F1634" s="7"/>
    </row>
    <row r="1635" spans="5:6" ht="12.75">
      <c r="E1635" s="7"/>
      <c r="F1635" s="7"/>
    </row>
    <row r="1636" spans="5:6" ht="12.75">
      <c r="E1636" s="7"/>
      <c r="F1636" s="7"/>
    </row>
    <row r="1637" spans="5:6" ht="12.75">
      <c r="E1637" s="7"/>
      <c r="F1637" s="7"/>
    </row>
    <row r="1638" spans="5:6" ht="12.75">
      <c r="E1638" s="7"/>
      <c r="F1638" s="7"/>
    </row>
    <row r="1639" spans="5:6" ht="12.75">
      <c r="E1639" s="7"/>
      <c r="F1639" s="7"/>
    </row>
    <row r="1640" spans="5:6" ht="12.75">
      <c r="E1640" s="7"/>
      <c r="F1640" s="7"/>
    </row>
    <row r="1641" spans="5:6" ht="12.75">
      <c r="E1641" s="7"/>
      <c r="F1641" s="7"/>
    </row>
    <row r="1642" spans="5:6" ht="12.75">
      <c r="E1642" s="7"/>
      <c r="F1642" s="7"/>
    </row>
    <row r="1643" spans="5:6" ht="12.75">
      <c r="E1643" s="7"/>
      <c r="F1643" s="7"/>
    </row>
    <row r="1644" spans="5:6" ht="12.75">
      <c r="E1644" s="7"/>
      <c r="F1644" s="7"/>
    </row>
    <row r="1645" spans="5:6" ht="12.75">
      <c r="E1645" s="7"/>
      <c r="F1645" s="7"/>
    </row>
    <row r="1646" spans="5:6" ht="12.75">
      <c r="E1646" s="7"/>
      <c r="F1646" s="7"/>
    </row>
    <row r="1647" spans="5:6" ht="12.75">
      <c r="E1647" s="7"/>
      <c r="F1647" s="7"/>
    </row>
    <row r="1648" spans="5:6" ht="12.75">
      <c r="E1648" s="7"/>
      <c r="F1648" s="7"/>
    </row>
    <row r="1649" spans="5:6" ht="12.75">
      <c r="E1649" s="7"/>
      <c r="F1649" s="7"/>
    </row>
    <row r="1650" spans="5:6" ht="12.75">
      <c r="E1650" s="7"/>
      <c r="F1650" s="7"/>
    </row>
    <row r="1651" spans="5:6" ht="12.75">
      <c r="E1651" s="7"/>
      <c r="F1651" s="7"/>
    </row>
    <row r="1652" spans="5:6" ht="12.75">
      <c r="E1652" s="7"/>
      <c r="F1652" s="7"/>
    </row>
    <row r="1653" spans="5:6" ht="12.75">
      <c r="E1653" s="7"/>
      <c r="F1653" s="7"/>
    </row>
    <row r="1654" spans="5:6" ht="12.75">
      <c r="E1654" s="7"/>
      <c r="F1654" s="7"/>
    </row>
    <row r="1655" spans="5:6" ht="12.75">
      <c r="E1655" s="7"/>
      <c r="F1655" s="7"/>
    </row>
    <row r="1656" spans="5:6" ht="12.75">
      <c r="E1656" s="7"/>
      <c r="F1656" s="7"/>
    </row>
    <row r="1657" spans="5:6" ht="12.75">
      <c r="E1657" s="7"/>
      <c r="F1657" s="7"/>
    </row>
    <row r="1658" spans="5:6" ht="12.75">
      <c r="E1658" s="7"/>
      <c r="F1658" s="7"/>
    </row>
    <row r="1659" spans="5:6" ht="12.75">
      <c r="E1659" s="7"/>
      <c r="F1659" s="7"/>
    </row>
    <row r="1660" spans="5:6" ht="12.75">
      <c r="E1660" s="7"/>
      <c r="F1660" s="7"/>
    </row>
    <row r="1661" spans="5:6" ht="12.75">
      <c r="E1661" s="7"/>
      <c r="F1661" s="7"/>
    </row>
    <row r="1662" spans="5:6" ht="12.75">
      <c r="E1662" s="7"/>
      <c r="F1662" s="7"/>
    </row>
    <row r="1663" spans="5:6" ht="12.75">
      <c r="E1663" s="7"/>
      <c r="F1663" s="7"/>
    </row>
    <row r="1664" spans="5:6" ht="12.75">
      <c r="E1664" s="7"/>
      <c r="F1664" s="7"/>
    </row>
    <row r="1665" spans="5:6" ht="12.75">
      <c r="E1665" s="7"/>
      <c r="F1665" s="7"/>
    </row>
    <row r="1666" spans="5:6" ht="12.75">
      <c r="E1666" s="7"/>
      <c r="F1666" s="7"/>
    </row>
    <row r="1667" spans="5:6" ht="12.75">
      <c r="E1667" s="7"/>
      <c r="F1667" s="7"/>
    </row>
    <row r="1668" spans="5:6" ht="12.75">
      <c r="E1668" s="7"/>
      <c r="F1668" s="7"/>
    </row>
    <row r="1669" spans="5:6" ht="12.75">
      <c r="E1669" s="7"/>
      <c r="F1669" s="7"/>
    </row>
    <row r="1670" spans="5:6" ht="12.75">
      <c r="E1670" s="7"/>
      <c r="F1670" s="7"/>
    </row>
    <row r="1671" spans="5:6" ht="12.75">
      <c r="E1671" s="7"/>
      <c r="F1671" s="7"/>
    </row>
    <row r="1672" spans="5:6" ht="12.75">
      <c r="E1672" s="7"/>
      <c r="F1672" s="7"/>
    </row>
    <row r="1673" spans="5:6" ht="12.75">
      <c r="E1673" s="7"/>
      <c r="F1673" s="7"/>
    </row>
    <row r="1674" spans="5:6" ht="12.75">
      <c r="E1674" s="7"/>
      <c r="F1674" s="7"/>
    </row>
    <row r="1675" spans="5:6" ht="12.75">
      <c r="E1675" s="7"/>
      <c r="F1675" s="7"/>
    </row>
    <row r="1676" spans="5:6" ht="12.75">
      <c r="E1676" s="7"/>
      <c r="F1676" s="7"/>
    </row>
    <row r="1677" spans="5:6" ht="12.75">
      <c r="E1677" s="7"/>
      <c r="F1677" s="7"/>
    </row>
    <row r="1678" spans="5:6" ht="12.75">
      <c r="E1678" s="7"/>
      <c r="F1678" s="7"/>
    </row>
    <row r="1679" spans="5:6" ht="12.75">
      <c r="E1679" s="7"/>
      <c r="F1679" s="7"/>
    </row>
    <row r="1680" spans="5:6" ht="12.75">
      <c r="E1680" s="7"/>
      <c r="F1680" s="7"/>
    </row>
    <row r="1681" spans="5:6" ht="12.75">
      <c r="E1681" s="7"/>
      <c r="F1681" s="7"/>
    </row>
    <row r="1682" spans="5:6" ht="12.75">
      <c r="E1682" s="7"/>
      <c r="F1682" s="7"/>
    </row>
    <row r="1683" spans="5:6" ht="12.75">
      <c r="E1683" s="7"/>
      <c r="F1683" s="7"/>
    </row>
    <row r="1684" spans="5:6" ht="12.75">
      <c r="E1684" s="7"/>
      <c r="F1684" s="7"/>
    </row>
    <row r="1685" spans="5:6" ht="12.75">
      <c r="E1685" s="7"/>
      <c r="F1685" s="7"/>
    </row>
    <row r="1686" spans="5:6" ht="12.75">
      <c r="E1686" s="7"/>
      <c r="F1686" s="7"/>
    </row>
    <row r="1687" spans="5:6" ht="12.75">
      <c r="E1687" s="7"/>
      <c r="F1687" s="7"/>
    </row>
    <row r="1688" spans="5:6" ht="12.75">
      <c r="E1688" s="7"/>
      <c r="F1688" s="7"/>
    </row>
    <row r="1689" spans="5:6" ht="12.75">
      <c r="E1689" s="7"/>
      <c r="F1689" s="7"/>
    </row>
    <row r="1690" spans="5:6" ht="12.75">
      <c r="E1690" s="7"/>
      <c r="F1690" s="7"/>
    </row>
    <row r="1691" spans="5:6" ht="12.75">
      <c r="E1691" s="7"/>
      <c r="F1691" s="7"/>
    </row>
    <row r="1692" spans="5:6" ht="12.75">
      <c r="E1692" s="7"/>
      <c r="F1692" s="7"/>
    </row>
    <row r="1693" spans="5:6" ht="12.75">
      <c r="E1693" s="7"/>
      <c r="F1693" s="7"/>
    </row>
    <row r="1694" spans="5:6" ht="12.75">
      <c r="E1694" s="7"/>
      <c r="F1694" s="7"/>
    </row>
    <row r="1695" spans="5:6" ht="12.75">
      <c r="E1695" s="7"/>
      <c r="F1695" s="7"/>
    </row>
    <row r="1696" spans="5:6" ht="12.75">
      <c r="E1696" s="7"/>
      <c r="F1696" s="7"/>
    </row>
    <row r="1697" spans="5:6" ht="12.75">
      <c r="E1697" s="7"/>
      <c r="F1697" s="7"/>
    </row>
    <row r="1698" spans="5:6" ht="12.75">
      <c r="E1698" s="7"/>
      <c r="F1698" s="7"/>
    </row>
    <row r="1699" spans="5:6" ht="12.75">
      <c r="E1699" s="7"/>
      <c r="F1699" s="7"/>
    </row>
    <row r="1700" spans="5:6" ht="12.75">
      <c r="E1700" s="7"/>
      <c r="F1700" s="7"/>
    </row>
    <row r="1701" spans="5:6" ht="12.75">
      <c r="E1701" s="7"/>
      <c r="F1701" s="7"/>
    </row>
    <row r="1702" spans="5:6" ht="12.75">
      <c r="E1702" s="7"/>
      <c r="F1702" s="7"/>
    </row>
    <row r="1703" spans="5:6" ht="12.75">
      <c r="E1703" s="7"/>
      <c r="F1703" s="7"/>
    </row>
    <row r="1704" spans="5:6" ht="12.75">
      <c r="E1704" s="7"/>
      <c r="F1704" s="7"/>
    </row>
    <row r="1705" spans="5:6" ht="12.75">
      <c r="E1705" s="7"/>
      <c r="F1705" s="7"/>
    </row>
    <row r="1706" spans="5:6" ht="12.75">
      <c r="E1706" s="7"/>
      <c r="F1706" s="7"/>
    </row>
    <row r="1707" spans="5:6" ht="12.75">
      <c r="E1707" s="7"/>
      <c r="F1707" s="7"/>
    </row>
    <row r="1708" spans="5:6" ht="12.75">
      <c r="E1708" s="7"/>
      <c r="F1708" s="7"/>
    </row>
    <row r="1709" spans="5:6" ht="12.75">
      <c r="E1709" s="7"/>
      <c r="F1709" s="7"/>
    </row>
    <row r="1710" spans="5:6" ht="12.75">
      <c r="E1710" s="7"/>
      <c r="F1710" s="7"/>
    </row>
    <row r="1711" spans="5:6" ht="12.75">
      <c r="E1711" s="7"/>
      <c r="F1711" s="7"/>
    </row>
    <row r="1712" spans="5:6" ht="12.75">
      <c r="E1712" s="7"/>
      <c r="F1712" s="7"/>
    </row>
    <row r="1713" spans="5:6" ht="12.75">
      <c r="E1713" s="7"/>
      <c r="F1713" s="7"/>
    </row>
    <row r="1714" spans="5:6" ht="12.75">
      <c r="E1714" s="7"/>
      <c r="F1714" s="7"/>
    </row>
    <row r="1715" spans="5:6" ht="12.75">
      <c r="E1715" s="7"/>
      <c r="F1715" s="7"/>
    </row>
    <row r="1716" spans="5:6" ht="12.75">
      <c r="E1716" s="7"/>
      <c r="F1716" s="7"/>
    </row>
    <row r="1717" spans="5:6" ht="12.75">
      <c r="E1717" s="7"/>
      <c r="F1717" s="7"/>
    </row>
    <row r="1718" spans="5:6" ht="12.75">
      <c r="E1718" s="7"/>
      <c r="F1718" s="7"/>
    </row>
    <row r="1719" spans="5:6" ht="12.75">
      <c r="E1719" s="7"/>
      <c r="F1719" s="7"/>
    </row>
    <row r="1720" spans="5:6" ht="12.75">
      <c r="E1720" s="7"/>
      <c r="F1720" s="7"/>
    </row>
    <row r="1721" spans="5:6" ht="12.75">
      <c r="E1721" s="7"/>
      <c r="F1721" s="7"/>
    </row>
    <row r="1722" spans="5:6" ht="12.75">
      <c r="E1722" s="7"/>
      <c r="F1722" s="7"/>
    </row>
    <row r="1723" spans="5:6" ht="12.75">
      <c r="E1723" s="7"/>
      <c r="F1723" s="7"/>
    </row>
    <row r="1724" spans="5:6" ht="12.75">
      <c r="E1724" s="7"/>
      <c r="F1724" s="7"/>
    </row>
    <row r="1725" spans="5:6" ht="12.75">
      <c r="E1725" s="7"/>
      <c r="F1725" s="7"/>
    </row>
    <row r="1726" spans="5:6" ht="12.75">
      <c r="E1726" s="7"/>
      <c r="F1726" s="7"/>
    </row>
    <row r="1727" spans="5:6" ht="12.75">
      <c r="E1727" s="7"/>
      <c r="F1727" s="7"/>
    </row>
    <row r="1728" spans="5:6" ht="12.75">
      <c r="E1728" s="7"/>
      <c r="F1728" s="7"/>
    </row>
    <row r="1729" spans="5:6" ht="12.75">
      <c r="E1729" s="7"/>
      <c r="F1729" s="7"/>
    </row>
    <row r="1730" spans="5:6" ht="12.75">
      <c r="E1730" s="7"/>
      <c r="F1730" s="7"/>
    </row>
    <row r="1731" spans="5:6" ht="12.75">
      <c r="E1731" s="7"/>
      <c r="F1731" s="7"/>
    </row>
    <row r="1732" spans="5:6" ht="12.75">
      <c r="E1732" s="7"/>
      <c r="F1732" s="7"/>
    </row>
    <row r="1733" spans="5:6" ht="12.75">
      <c r="E1733" s="7"/>
      <c r="F1733" s="7"/>
    </row>
    <row r="1734" spans="5:6" ht="12.75">
      <c r="E1734" s="7"/>
      <c r="F1734" s="7"/>
    </row>
    <row r="1735" spans="5:6" ht="12.75">
      <c r="E1735" s="7"/>
      <c r="F1735" s="7"/>
    </row>
    <row r="1736" spans="5:6" ht="12.75">
      <c r="E1736" s="7"/>
      <c r="F1736" s="7"/>
    </row>
    <row r="1737" spans="5:6" ht="12.75">
      <c r="E1737" s="7"/>
      <c r="F1737" s="7"/>
    </row>
    <row r="1738" spans="5:6" ht="12.75">
      <c r="E1738" s="7"/>
      <c r="F1738" s="7"/>
    </row>
    <row r="1739" spans="5:6" ht="12.75">
      <c r="E1739" s="7"/>
      <c r="F1739" s="7"/>
    </row>
    <row r="1740" spans="5:6" ht="12.75">
      <c r="E1740" s="7"/>
      <c r="F1740" s="7"/>
    </row>
    <row r="1741" spans="5:6" ht="12.75">
      <c r="E1741" s="7"/>
      <c r="F1741" s="7"/>
    </row>
    <row r="1742" spans="5:6" ht="12.75">
      <c r="E1742" s="7"/>
      <c r="F1742" s="7"/>
    </row>
    <row r="1743" spans="5:6" ht="12.75">
      <c r="E1743" s="7"/>
      <c r="F1743" s="7"/>
    </row>
    <row r="1744" spans="5:6" ht="12.75">
      <c r="E1744" s="7"/>
      <c r="F1744" s="7"/>
    </row>
    <row r="1745" spans="5:6" ht="12.75">
      <c r="E1745" s="7"/>
      <c r="F1745" s="7"/>
    </row>
    <row r="1746" spans="5:6" ht="12.75">
      <c r="E1746" s="7"/>
      <c r="F1746" s="7"/>
    </row>
    <row r="1747" spans="5:6" ht="12.75">
      <c r="E1747" s="7"/>
      <c r="F1747" s="7"/>
    </row>
    <row r="1748" spans="5:6" ht="12.75">
      <c r="E1748" s="7"/>
      <c r="F1748" s="7"/>
    </row>
    <row r="1749" spans="5:6" ht="12.75">
      <c r="E1749" s="7"/>
      <c r="F1749" s="7"/>
    </row>
    <row r="1750" spans="5:6" ht="12.75">
      <c r="E1750" s="7"/>
      <c r="F1750" s="7"/>
    </row>
    <row r="1751" spans="5:6" ht="12.75">
      <c r="E1751" s="7"/>
      <c r="F1751" s="7"/>
    </row>
    <row r="1752" spans="5:6" ht="12.75">
      <c r="E1752" s="7"/>
      <c r="F1752" s="7"/>
    </row>
    <row r="1753" spans="5:6" ht="12.75">
      <c r="E1753" s="7"/>
      <c r="F1753" s="7"/>
    </row>
    <row r="1754" spans="5:6" ht="12.75">
      <c r="E1754" s="7"/>
      <c r="F1754" s="7"/>
    </row>
    <row r="1755" spans="5:6" ht="12.75">
      <c r="E1755" s="7"/>
      <c r="F1755" s="7"/>
    </row>
    <row r="1756" spans="5:6" ht="12.75">
      <c r="E1756" s="7"/>
      <c r="F1756" s="7"/>
    </row>
    <row r="1757" spans="5:6" ht="12.75">
      <c r="E1757" s="7"/>
      <c r="F1757" s="7"/>
    </row>
    <row r="1758" spans="5:6" ht="12.75">
      <c r="E1758" s="7"/>
      <c r="F1758" s="7"/>
    </row>
    <row r="1759" spans="5:6" ht="12.75">
      <c r="E1759" s="7"/>
      <c r="F1759" s="7"/>
    </row>
    <row r="1760" spans="5:6" ht="12.75">
      <c r="E1760" s="7"/>
      <c r="F1760" s="7"/>
    </row>
    <row r="1761" spans="5:6" ht="12.75">
      <c r="E1761" s="7"/>
      <c r="F1761" s="7"/>
    </row>
    <row r="1762" spans="5:6" ht="12.75">
      <c r="E1762" s="7"/>
      <c r="F1762" s="7"/>
    </row>
    <row r="1763" spans="5:6" ht="12.75">
      <c r="E1763" s="7"/>
      <c r="F1763" s="7"/>
    </row>
    <row r="1764" spans="5:6" ht="12.75">
      <c r="E1764" s="7"/>
      <c r="F1764" s="7"/>
    </row>
    <row r="1765" spans="5:6" ht="12.75">
      <c r="E1765" s="7"/>
      <c r="F1765" s="7"/>
    </row>
    <row r="1766" spans="5:6" ht="12.75">
      <c r="E1766" s="7"/>
      <c r="F1766" s="7"/>
    </row>
    <row r="1767" spans="5:6" ht="12.75">
      <c r="E1767" s="7"/>
      <c r="F1767" s="7"/>
    </row>
    <row r="1768" spans="5:6" ht="12.75">
      <c r="E1768" s="7"/>
      <c r="F1768" s="7"/>
    </row>
    <row r="1769" spans="5:6" ht="12.75">
      <c r="E1769" s="7"/>
      <c r="F1769" s="7"/>
    </row>
    <row r="1770" spans="5:6" ht="12.75">
      <c r="E1770" s="7"/>
      <c r="F1770" s="7"/>
    </row>
    <row r="1771" spans="5:6" ht="12.75">
      <c r="E1771" s="7"/>
      <c r="F1771" s="7"/>
    </row>
    <row r="1772" spans="5:6" ht="12.75">
      <c r="E1772" s="7"/>
      <c r="F1772" s="7"/>
    </row>
    <row r="1773" spans="5:6" ht="12.75">
      <c r="E1773" s="7"/>
      <c r="F1773" s="7"/>
    </row>
    <row r="1774" spans="5:6" ht="12.75">
      <c r="E1774" s="7"/>
      <c r="F1774" s="7"/>
    </row>
    <row r="1775" spans="5:6" ht="12.75">
      <c r="E1775" s="7"/>
      <c r="F1775" s="7"/>
    </row>
    <row r="1776" spans="5:6" ht="12.75">
      <c r="E1776" s="7"/>
      <c r="F1776" s="7"/>
    </row>
    <row r="1777" spans="5:6" ht="12.75">
      <c r="E1777" s="7"/>
      <c r="F1777" s="7"/>
    </row>
    <row r="1778" spans="5:6" ht="12.75">
      <c r="E1778" s="7"/>
      <c r="F1778" s="7"/>
    </row>
    <row r="1779" spans="5:6" ht="12.75">
      <c r="E1779" s="7"/>
      <c r="F1779" s="7"/>
    </row>
    <row r="1780" spans="5:6" ht="12.75">
      <c r="E1780" s="7"/>
      <c r="F1780" s="7"/>
    </row>
    <row r="1781" spans="5:6" ht="12.75">
      <c r="E1781" s="7"/>
      <c r="F1781" s="7"/>
    </row>
    <row r="1782" spans="5:6" ht="12.75">
      <c r="E1782" s="7"/>
      <c r="F1782" s="7"/>
    </row>
    <row r="1783" spans="5:6" ht="12.75">
      <c r="E1783" s="7"/>
      <c r="F1783" s="7"/>
    </row>
    <row r="1784" spans="5:6" ht="12.75">
      <c r="E1784" s="7"/>
      <c r="F1784" s="7"/>
    </row>
    <row r="1785" spans="5:6" ht="12.75">
      <c r="E1785" s="7"/>
      <c r="F1785" s="7"/>
    </row>
    <row r="1786" spans="5:6" ht="12.75">
      <c r="E1786" s="7"/>
      <c r="F1786" s="7"/>
    </row>
    <row r="1787" spans="5:6" ht="12.75">
      <c r="E1787" s="7"/>
      <c r="F1787" s="7"/>
    </row>
    <row r="1788" spans="5:6" ht="12.75">
      <c r="E1788" s="7"/>
      <c r="F1788" s="7"/>
    </row>
    <row r="1789" spans="5:6" ht="12.75">
      <c r="E1789" s="7"/>
      <c r="F1789" s="7"/>
    </row>
    <row r="1790" spans="5:6" ht="12.75">
      <c r="E1790" s="7"/>
      <c r="F1790" s="7"/>
    </row>
    <row r="1791" spans="5:6" ht="12.75">
      <c r="E1791" s="7"/>
      <c r="F1791" s="7"/>
    </row>
    <row r="1792" spans="5:6" ht="12.75">
      <c r="E1792" s="7"/>
      <c r="F1792" s="7"/>
    </row>
    <row r="1793" spans="5:6" ht="12.75">
      <c r="E1793" s="7"/>
      <c r="F1793" s="7"/>
    </row>
    <row r="1794" spans="5:6" ht="12.75">
      <c r="E1794" s="7"/>
      <c r="F1794" s="7"/>
    </row>
    <row r="1795" spans="5:6" ht="12.75">
      <c r="E1795" s="7"/>
      <c r="F1795" s="7"/>
    </row>
    <row r="1796" spans="5:6" ht="12.75">
      <c r="E1796" s="7"/>
      <c r="F1796" s="7"/>
    </row>
    <row r="1797" spans="5:6" ht="12.75">
      <c r="E1797" s="7"/>
      <c r="F1797" s="7"/>
    </row>
    <row r="1798" spans="5:6" ht="12.75">
      <c r="E1798" s="7"/>
      <c r="F1798" s="7"/>
    </row>
    <row r="1799" spans="5:6" ht="12.75">
      <c r="E1799" s="7"/>
      <c r="F1799" s="7"/>
    </row>
    <row r="1800" spans="5:6" ht="12.75">
      <c r="E1800" s="7"/>
      <c r="F1800" s="7"/>
    </row>
    <row r="1801" spans="5:6" ht="12.75">
      <c r="E1801" s="7"/>
      <c r="F1801" s="7"/>
    </row>
    <row r="1802" spans="5:6" ht="12.75">
      <c r="E1802" s="7"/>
      <c r="F1802" s="7"/>
    </row>
    <row r="1803" spans="5:6" ht="12.75">
      <c r="E1803" s="7"/>
      <c r="F1803" s="7"/>
    </row>
    <row r="1804" spans="5:6" ht="12.75">
      <c r="E1804" s="7"/>
      <c r="F1804" s="7"/>
    </row>
    <row r="1805" spans="5:6" ht="12.75">
      <c r="E1805" s="7"/>
      <c r="F1805" s="7"/>
    </row>
    <row r="1806" spans="5:6" ht="12.75">
      <c r="E1806" s="7"/>
      <c r="F1806" s="7"/>
    </row>
    <row r="1807" spans="5:6" ht="12.75">
      <c r="E1807" s="7"/>
      <c r="F1807" s="7"/>
    </row>
    <row r="1808" spans="5:6" ht="12.75">
      <c r="E1808" s="7"/>
      <c r="F1808" s="7"/>
    </row>
    <row r="1809" spans="5:6" ht="12.75">
      <c r="E1809" s="7"/>
      <c r="F1809" s="7"/>
    </row>
    <row r="1810" spans="5:6" ht="12.75">
      <c r="E1810" s="7"/>
      <c r="F1810" s="7"/>
    </row>
    <row r="1811" spans="5:6" ht="12.75">
      <c r="E1811" s="7"/>
      <c r="F1811" s="7"/>
    </row>
    <row r="1812" spans="5:6" ht="12.75">
      <c r="E1812" s="7"/>
      <c r="F1812" s="7"/>
    </row>
    <row r="1813" spans="5:6" ht="12.75">
      <c r="E1813" s="7"/>
      <c r="F1813" s="7"/>
    </row>
    <row r="1814" spans="5:6" ht="12.75">
      <c r="E1814" s="7"/>
      <c r="F1814" s="7"/>
    </row>
    <row r="1815" spans="5:6" ht="12.75">
      <c r="E1815" s="7"/>
      <c r="F1815" s="7"/>
    </row>
    <row r="1816" spans="5:6" ht="12.75">
      <c r="E1816" s="7"/>
      <c r="F1816" s="7"/>
    </row>
    <row r="1817" spans="5:6" ht="12.75">
      <c r="E1817" s="7"/>
      <c r="F1817" s="7"/>
    </row>
    <row r="1818" spans="5:6" ht="12.75">
      <c r="E1818" s="7"/>
      <c r="F1818" s="7"/>
    </row>
    <row r="1819" spans="5:6" ht="12.75">
      <c r="E1819" s="7"/>
      <c r="F1819" s="7"/>
    </row>
    <row r="1820" spans="5:6" ht="12.75">
      <c r="E1820" s="7"/>
      <c r="F1820" s="7"/>
    </row>
    <row r="1821" spans="5:6" ht="12.75">
      <c r="E1821" s="7"/>
      <c r="F1821" s="7"/>
    </row>
    <row r="1822" spans="5:6" ht="12.75">
      <c r="E1822" s="7"/>
      <c r="F1822" s="7"/>
    </row>
    <row r="1823" spans="5:6" ht="12.75">
      <c r="E1823" s="7"/>
      <c r="F1823" s="7"/>
    </row>
    <row r="1824" spans="5:6" ht="12.75">
      <c r="E1824" s="7"/>
      <c r="F1824" s="7"/>
    </row>
    <row r="1825" spans="5:6" ht="12.75">
      <c r="E1825" s="7"/>
      <c r="F1825" s="7"/>
    </row>
    <row r="1826" spans="5:6" ht="12.75">
      <c r="E1826" s="7"/>
      <c r="F1826" s="7"/>
    </row>
    <row r="1827" spans="5:6" ht="12.75">
      <c r="E1827" s="7"/>
      <c r="F1827" s="7"/>
    </row>
    <row r="1828" spans="5:6" ht="12.75">
      <c r="E1828" s="7"/>
      <c r="F1828" s="7"/>
    </row>
    <row r="1829" spans="5:6" ht="12.75">
      <c r="E1829" s="7"/>
      <c r="F1829" s="7"/>
    </row>
    <row r="1830" spans="5:6" ht="12.75">
      <c r="E1830" s="7"/>
      <c r="F1830" s="7"/>
    </row>
    <row r="1831" spans="5:6" ht="12.75">
      <c r="E1831" s="7"/>
      <c r="F1831" s="7"/>
    </row>
    <row r="1832" spans="5:6" ht="12.75">
      <c r="E1832" s="7"/>
      <c r="F1832" s="7"/>
    </row>
    <row r="1833" spans="5:6" ht="12.75">
      <c r="E1833" s="7"/>
      <c r="F1833" s="7"/>
    </row>
    <row r="1834" spans="5:6" ht="12.75">
      <c r="E1834" s="7"/>
      <c r="F1834" s="7"/>
    </row>
    <row r="1835" spans="5:6" ht="12.75">
      <c r="E1835" s="7"/>
      <c r="F1835" s="7"/>
    </row>
    <row r="1836" spans="5:6" ht="12.75">
      <c r="E1836" s="7"/>
      <c r="F1836" s="7"/>
    </row>
    <row r="1837" spans="5:6" ht="12.75">
      <c r="E1837" s="7"/>
      <c r="F1837" s="7"/>
    </row>
    <row r="1838" spans="5:6" ht="12.75">
      <c r="E1838" s="7"/>
      <c r="F1838" s="7"/>
    </row>
    <row r="1839" spans="5:6" ht="12.75">
      <c r="E1839" s="7"/>
      <c r="F1839" s="7"/>
    </row>
    <row r="1840" spans="5:6" ht="12.75">
      <c r="E1840" s="7"/>
      <c r="F1840" s="7"/>
    </row>
    <row r="1841" spans="5:6" ht="12.75">
      <c r="E1841" s="7"/>
      <c r="F1841" s="7"/>
    </row>
    <row r="1842" spans="5:6" ht="12.75">
      <c r="E1842" s="7"/>
      <c r="F1842" s="7"/>
    </row>
    <row r="1843" spans="5:6" ht="12.75">
      <c r="E1843" s="7"/>
      <c r="F1843" s="7"/>
    </row>
    <row r="1844" spans="5:6" ht="12.75">
      <c r="E1844" s="7"/>
      <c r="F1844" s="7"/>
    </row>
    <row r="1845" spans="5:6" ht="12.75">
      <c r="E1845" s="7"/>
      <c r="F1845" s="7"/>
    </row>
    <row r="1846" spans="5:6" ht="12.75">
      <c r="E1846" s="7"/>
      <c r="F1846" s="7"/>
    </row>
    <row r="1847" spans="5:6" ht="12.75">
      <c r="E1847" s="7"/>
      <c r="F1847" s="7"/>
    </row>
    <row r="1848" spans="5:6" ht="12.75">
      <c r="E1848" s="7"/>
      <c r="F1848" s="7"/>
    </row>
    <row r="1849" spans="5:6" ht="12.75">
      <c r="E1849" s="7"/>
      <c r="F1849" s="7"/>
    </row>
    <row r="1850" spans="5:6" ht="12.75">
      <c r="E1850" s="7"/>
      <c r="F1850" s="7"/>
    </row>
    <row r="1851" spans="5:6" ht="12.75">
      <c r="E1851" s="7"/>
      <c r="F1851" s="7"/>
    </row>
    <row r="1852" spans="5:6" ht="12.75">
      <c r="E1852" s="7"/>
      <c r="F1852" s="7"/>
    </row>
    <row r="1853" spans="5:6" ht="12.75">
      <c r="E1853" s="7"/>
      <c r="F1853" s="7"/>
    </row>
    <row r="1854" spans="5:6" ht="12.75">
      <c r="E1854" s="7"/>
      <c r="F1854" s="7"/>
    </row>
    <row r="1855" spans="5:6" ht="12.75">
      <c r="E1855" s="7"/>
      <c r="F1855" s="7"/>
    </row>
    <row r="1856" spans="5:6" ht="12.75">
      <c r="E1856" s="7"/>
      <c r="F1856" s="7"/>
    </row>
    <row r="1857" spans="5:6" ht="12.75">
      <c r="E1857" s="7"/>
      <c r="F1857" s="7"/>
    </row>
    <row r="1858" spans="5:6" ht="12.75">
      <c r="E1858" s="7"/>
      <c r="F1858" s="7"/>
    </row>
    <row r="1859" spans="5:6" ht="12.75">
      <c r="E1859" s="7"/>
      <c r="F1859" s="7"/>
    </row>
    <row r="1860" spans="5:6" ht="12.75">
      <c r="E1860" s="7"/>
      <c r="F1860" s="7"/>
    </row>
    <row r="1861" spans="5:6" ht="12.75">
      <c r="E1861" s="7"/>
      <c r="F1861" s="7"/>
    </row>
    <row r="1862" spans="5:6" ht="12.75">
      <c r="E1862" s="7"/>
      <c r="F1862" s="7"/>
    </row>
    <row r="1863" spans="5:6" ht="12.75">
      <c r="E1863" s="7"/>
      <c r="F1863" s="7"/>
    </row>
    <row r="1864" spans="5:6" ht="12.75">
      <c r="E1864" s="7"/>
      <c r="F1864" s="7"/>
    </row>
    <row r="1865" spans="5:6" ht="12.75">
      <c r="E1865" s="7"/>
      <c r="F1865" s="7"/>
    </row>
    <row r="1866" spans="5:6" ht="12.75">
      <c r="E1866" s="7"/>
      <c r="F1866" s="7"/>
    </row>
    <row r="1867" spans="5:6" ht="12.75">
      <c r="E1867" s="7"/>
      <c r="F1867" s="7"/>
    </row>
    <row r="1868" spans="5:6" ht="12.75">
      <c r="E1868" s="7"/>
      <c r="F1868" s="7"/>
    </row>
    <row r="1869" spans="5:6" ht="12.75">
      <c r="E1869" s="7"/>
      <c r="F1869" s="7"/>
    </row>
    <row r="1870" spans="5:6" ht="12.75">
      <c r="E1870" s="7"/>
      <c r="F1870" s="7"/>
    </row>
    <row r="1871" spans="5:6" ht="12.75">
      <c r="E1871" s="7"/>
      <c r="F1871" s="7"/>
    </row>
    <row r="1872" spans="5:6" ht="12.75">
      <c r="E1872" s="7"/>
      <c r="F1872" s="7"/>
    </row>
    <row r="1873" spans="5:6" ht="12.75">
      <c r="E1873" s="7"/>
      <c r="F1873" s="7"/>
    </row>
    <row r="1874" spans="5:6" ht="12.75">
      <c r="E1874" s="7"/>
      <c r="F1874" s="7"/>
    </row>
    <row r="1875" spans="5:6" ht="12.75">
      <c r="E1875" s="7"/>
      <c r="F1875" s="7"/>
    </row>
    <row r="1876" spans="5:6" ht="12.75">
      <c r="E1876" s="7"/>
      <c r="F1876" s="7"/>
    </row>
    <row r="1877" spans="5:6" ht="12.75">
      <c r="E1877" s="7"/>
      <c r="F1877" s="7"/>
    </row>
    <row r="1878" spans="5:6" ht="12.75">
      <c r="E1878" s="7"/>
      <c r="F1878" s="7"/>
    </row>
    <row r="1879" spans="5:6" ht="12.75">
      <c r="E1879" s="7"/>
      <c r="F1879" s="7"/>
    </row>
    <row r="1880" spans="5:6" ht="12.75">
      <c r="E1880" s="7"/>
      <c r="F1880" s="7"/>
    </row>
    <row r="1881" spans="5:6" ht="12.75">
      <c r="E1881" s="7"/>
      <c r="F1881" s="7"/>
    </row>
    <row r="1882" spans="5:6" ht="12.75">
      <c r="E1882" s="7"/>
      <c r="F1882" s="7"/>
    </row>
    <row r="1883" spans="5:6" ht="12.75">
      <c r="E1883" s="7"/>
      <c r="F1883" s="7"/>
    </row>
    <row r="1884" spans="5:6" ht="12.75">
      <c r="E1884" s="7"/>
      <c r="F1884" s="7"/>
    </row>
    <row r="1885" spans="5:6" ht="12.75">
      <c r="E1885" s="7"/>
      <c r="F1885" s="7"/>
    </row>
    <row r="1886" spans="5:6" ht="12.75">
      <c r="E1886" s="7"/>
      <c r="F1886" s="7"/>
    </row>
    <row r="1887" spans="5:6" ht="12.75">
      <c r="E1887" s="7"/>
      <c r="F1887" s="7"/>
    </row>
    <row r="1888" spans="5:6" ht="12.75">
      <c r="E1888" s="7"/>
      <c r="F1888" s="7"/>
    </row>
    <row r="1889" spans="5:6" ht="12.75">
      <c r="E1889" s="7"/>
      <c r="F1889" s="7"/>
    </row>
    <row r="1890" spans="5:6" ht="12.75">
      <c r="E1890" s="7"/>
      <c r="F1890" s="7"/>
    </row>
    <row r="1891" spans="5:6" ht="12.75">
      <c r="E1891" s="7"/>
      <c r="F1891" s="7"/>
    </row>
    <row r="1892" spans="5:6" ht="12.75">
      <c r="E1892" s="7"/>
      <c r="F1892" s="7"/>
    </row>
    <row r="1893" spans="5:6" ht="12.75">
      <c r="E1893" s="7"/>
      <c r="F1893" s="7"/>
    </row>
    <row r="1894" spans="5:6" ht="12.75">
      <c r="E1894" s="7"/>
      <c r="F1894" s="7"/>
    </row>
    <row r="1895" spans="5:6" ht="12.75">
      <c r="E1895" s="7"/>
      <c r="F1895" s="7"/>
    </row>
    <row r="1896" spans="5:6" ht="12.75">
      <c r="E1896" s="7"/>
      <c r="F1896" s="7"/>
    </row>
    <row r="1897" spans="5:6" ht="12.75">
      <c r="E1897" s="7"/>
      <c r="F1897" s="7"/>
    </row>
    <row r="1898" spans="5:6" ht="12.75">
      <c r="E1898" s="7"/>
      <c r="F1898" s="7"/>
    </row>
    <row r="1899" spans="5:6" ht="12.75">
      <c r="E1899" s="7"/>
      <c r="F1899" s="7"/>
    </row>
    <row r="1900" spans="5:6" ht="12.75">
      <c r="E1900" s="7"/>
      <c r="F1900" s="7"/>
    </row>
    <row r="1901" spans="5:6" ht="12.75">
      <c r="E1901" s="7"/>
      <c r="F1901" s="7"/>
    </row>
    <row r="1902" spans="5:6" ht="12.75">
      <c r="E1902" s="7"/>
      <c r="F1902" s="7"/>
    </row>
    <row r="1903" spans="5:6" ht="12.75">
      <c r="E1903" s="7"/>
      <c r="F1903" s="7"/>
    </row>
    <row r="1904" spans="5:6" ht="12.75">
      <c r="E1904" s="7"/>
      <c r="F1904" s="7"/>
    </row>
    <row r="1905" spans="5:6" ht="12.75">
      <c r="E1905" s="7"/>
      <c r="F1905" s="7"/>
    </row>
    <row r="1906" spans="5:6" ht="12.75">
      <c r="E1906" s="7"/>
      <c r="F1906" s="7"/>
    </row>
    <row r="1907" spans="5:6" ht="12.75">
      <c r="E1907" s="7"/>
      <c r="F1907" s="7"/>
    </row>
    <row r="1908" spans="5:6" ht="12.75">
      <c r="E1908" s="7"/>
      <c r="F1908" s="7"/>
    </row>
    <row r="1909" spans="5:6" ht="12.75">
      <c r="E1909" s="7"/>
      <c r="F1909" s="7"/>
    </row>
    <row r="1910" spans="5:6" ht="12.75">
      <c r="E1910" s="7"/>
      <c r="F1910" s="7"/>
    </row>
    <row r="1911" spans="5:6" ht="12.75">
      <c r="E1911" s="7"/>
      <c r="F1911" s="7"/>
    </row>
    <row r="1912" spans="5:6" ht="12.75">
      <c r="E1912" s="7"/>
      <c r="F1912" s="7"/>
    </row>
    <row r="1913" spans="5:6" ht="12.75">
      <c r="E1913" s="7"/>
      <c r="F1913" s="7"/>
    </row>
    <row r="1914" spans="5:6" ht="12.75">
      <c r="E1914" s="7"/>
      <c r="F1914" s="7"/>
    </row>
    <row r="1915" spans="5:6" ht="12.75">
      <c r="E1915" s="7"/>
      <c r="F1915" s="7"/>
    </row>
    <row r="1916" spans="5:6" ht="12.75">
      <c r="E1916" s="7"/>
      <c r="F1916" s="7"/>
    </row>
    <row r="1917" spans="5:6" ht="12.75">
      <c r="E1917" s="7"/>
      <c r="F1917" s="7"/>
    </row>
    <row r="1918" spans="5:6" ht="12.75">
      <c r="E1918" s="7"/>
      <c r="F1918" s="7"/>
    </row>
    <row r="1919" spans="5:6" ht="12.75">
      <c r="E1919" s="7"/>
      <c r="F1919" s="7"/>
    </row>
    <row r="1920" spans="5:6" ht="12.75">
      <c r="E1920" s="7"/>
      <c r="F1920" s="7"/>
    </row>
    <row r="1921" spans="5:6" ht="12.75">
      <c r="E1921" s="7"/>
      <c r="F1921" s="7"/>
    </row>
    <row r="1922" spans="5:6" ht="12.75">
      <c r="E1922" s="7"/>
      <c r="F1922" s="7"/>
    </row>
    <row r="1923" spans="5:6" ht="12.75">
      <c r="E1923" s="7"/>
      <c r="F1923" s="7"/>
    </row>
    <row r="1924" spans="5:6" ht="12.75">
      <c r="E1924" s="7"/>
      <c r="F1924" s="7"/>
    </row>
    <row r="1925" spans="5:6" ht="12.75">
      <c r="E1925" s="7"/>
      <c r="F1925" s="7"/>
    </row>
    <row r="1926" spans="5:6" ht="12.75">
      <c r="E1926" s="7"/>
      <c r="F1926" s="7"/>
    </row>
    <row r="1927" spans="5:6" ht="12.75">
      <c r="E1927" s="7"/>
      <c r="F1927" s="7"/>
    </row>
    <row r="1928" spans="5:6" ht="12.75">
      <c r="E1928" s="7"/>
      <c r="F1928" s="7"/>
    </row>
    <row r="1929" spans="5:6" ht="12.75">
      <c r="E1929" s="7"/>
      <c r="F1929" s="7"/>
    </row>
    <row r="1930" spans="5:6" ht="12.75">
      <c r="E1930" s="7"/>
      <c r="F1930" s="7"/>
    </row>
    <row r="1931" spans="5:6" ht="12.75">
      <c r="E1931" s="7"/>
      <c r="F1931" s="7"/>
    </row>
    <row r="1932" spans="5:6" ht="12.75">
      <c r="E1932" s="7"/>
      <c r="F1932" s="7"/>
    </row>
    <row r="1933" spans="5:6" ht="12.75">
      <c r="E1933" s="7"/>
      <c r="F1933" s="7"/>
    </row>
    <row r="1934" spans="5:6" ht="12.75">
      <c r="E1934" s="7"/>
      <c r="F1934" s="7"/>
    </row>
    <row r="1935" spans="5:6" ht="12.75">
      <c r="E1935" s="7"/>
      <c r="F1935" s="7"/>
    </row>
    <row r="1936" spans="5:6" ht="12.75">
      <c r="E1936" s="7"/>
      <c r="F1936" s="7"/>
    </row>
    <row r="1937" spans="5:6" ht="12.75">
      <c r="E1937" s="7"/>
      <c r="F1937" s="7"/>
    </row>
    <row r="1938" spans="5:6" ht="12.75">
      <c r="E1938" s="7"/>
      <c r="F1938" s="7"/>
    </row>
    <row r="1939" spans="5:6" ht="12.75">
      <c r="E1939" s="7"/>
      <c r="F1939" s="7"/>
    </row>
    <row r="1940" spans="5:6" ht="12.75">
      <c r="E1940" s="7"/>
      <c r="F1940" s="7"/>
    </row>
    <row r="1941" spans="5:6" ht="12.75">
      <c r="E1941" s="7"/>
      <c r="F1941" s="7"/>
    </row>
    <row r="1942" spans="5:6" ht="12.75">
      <c r="E1942" s="7"/>
      <c r="F1942" s="7"/>
    </row>
    <row r="1943" spans="5:6" ht="12.75">
      <c r="E1943" s="7"/>
      <c r="F1943" s="7"/>
    </row>
    <row r="1944" spans="5:6" ht="12.75">
      <c r="E1944" s="7"/>
      <c r="F1944" s="7"/>
    </row>
    <row r="1945" spans="5:6" ht="12.75">
      <c r="E1945" s="7"/>
      <c r="F1945" s="7"/>
    </row>
    <row r="1946" spans="5:6" ht="12.75">
      <c r="E1946" s="7"/>
      <c r="F1946" s="7"/>
    </row>
    <row r="1947" spans="5:6" ht="12.75">
      <c r="E1947" s="7"/>
      <c r="F1947" s="7"/>
    </row>
    <row r="1948" spans="5:6" ht="12.75">
      <c r="E1948" s="7"/>
      <c r="F1948" s="7"/>
    </row>
    <row r="1949" spans="5:6" ht="12.75">
      <c r="E1949" s="7"/>
      <c r="F1949" s="7"/>
    </row>
    <row r="1950" spans="5:6" ht="12.75">
      <c r="E1950" s="7"/>
      <c r="F1950" s="7"/>
    </row>
    <row r="1951" spans="5:6" ht="12.75">
      <c r="E1951" s="7"/>
      <c r="F1951" s="7"/>
    </row>
    <row r="1952" spans="5:6" ht="12.75">
      <c r="E1952" s="7"/>
      <c r="F1952" s="7"/>
    </row>
    <row r="1953" spans="5:6" ht="12.75">
      <c r="E1953" s="7"/>
      <c r="F1953" s="7"/>
    </row>
    <row r="1954" spans="5:6" ht="12.75">
      <c r="E1954" s="7"/>
      <c r="F1954" s="7"/>
    </row>
    <row r="1955" spans="5:6" ht="12.75">
      <c r="E1955" s="7"/>
      <c r="F1955" s="7"/>
    </row>
    <row r="1956" spans="5:6" ht="12.75">
      <c r="E1956" s="7"/>
      <c r="F1956" s="7"/>
    </row>
    <row r="1957" spans="5:6" ht="12.75">
      <c r="E1957" s="7"/>
      <c r="F1957" s="7"/>
    </row>
    <row r="1958" spans="5:6" ht="12.75">
      <c r="E1958" s="7"/>
      <c r="F1958" s="7"/>
    </row>
    <row r="1959" spans="5:6" ht="12.75">
      <c r="E1959" s="7"/>
      <c r="F1959" s="7"/>
    </row>
    <row r="1960" spans="5:6" ht="12.75">
      <c r="E1960" s="7"/>
      <c r="F1960" s="7"/>
    </row>
    <row r="1961" spans="5:6" ht="12.75">
      <c r="E1961" s="7"/>
      <c r="F1961" s="7"/>
    </row>
    <row r="1962" spans="5:6" ht="12.75">
      <c r="E1962" s="7"/>
      <c r="F1962" s="7"/>
    </row>
    <row r="1963" spans="5:6" ht="12.75">
      <c r="E1963" s="7"/>
      <c r="F1963" s="7"/>
    </row>
    <row r="1964" spans="5:6" ht="12.75">
      <c r="E1964" s="7"/>
      <c r="F1964" s="7"/>
    </row>
    <row r="1965" spans="5:6" ht="12.75">
      <c r="E1965" s="7"/>
      <c r="F1965" s="7"/>
    </row>
    <row r="1966" spans="5:6" ht="12.75">
      <c r="E1966" s="7"/>
      <c r="F1966" s="7"/>
    </row>
    <row r="1967" spans="5:6" ht="12.75">
      <c r="E1967" s="7"/>
      <c r="F1967" s="7"/>
    </row>
    <row r="1968" spans="5:6" ht="12.75">
      <c r="E1968" s="7"/>
      <c r="F1968" s="7"/>
    </row>
    <row r="1969" spans="5:6" ht="12.75">
      <c r="E1969" s="7"/>
      <c r="F1969" s="7"/>
    </row>
    <row r="1970" spans="5:6" ht="12.75">
      <c r="E1970" s="7"/>
      <c r="F1970" s="7"/>
    </row>
    <row r="1971" spans="5:6" ht="12.75">
      <c r="E1971" s="7"/>
      <c r="F1971" s="7"/>
    </row>
    <row r="1972" spans="5:6" ht="12.75">
      <c r="E1972" s="7"/>
      <c r="F1972" s="7"/>
    </row>
    <row r="1973" spans="5:6" ht="12.75">
      <c r="E1973" s="7"/>
      <c r="F1973" s="7"/>
    </row>
    <row r="1974" spans="5:6" ht="12.75">
      <c r="E1974" s="7"/>
      <c r="F1974" s="7"/>
    </row>
    <row r="1975" spans="5:6" ht="12.75">
      <c r="E1975" s="7"/>
      <c r="F1975" s="7"/>
    </row>
    <row r="1976" spans="5:6" ht="12.75">
      <c r="E1976" s="7"/>
      <c r="F1976" s="7"/>
    </row>
    <row r="1977" spans="5:6" ht="12.75">
      <c r="E1977" s="7"/>
      <c r="F1977" s="7"/>
    </row>
    <row r="1978" spans="5:6" ht="12.75">
      <c r="E1978" s="7"/>
      <c r="F1978" s="7"/>
    </row>
    <row r="1979" spans="5:6" ht="12.75">
      <c r="E1979" s="7"/>
      <c r="F1979" s="7"/>
    </row>
    <row r="1980" spans="5:6" ht="12.75">
      <c r="E1980" s="7"/>
      <c r="F1980" s="7"/>
    </row>
    <row r="1981" spans="5:6" ht="12.75">
      <c r="E1981" s="7"/>
      <c r="F1981" s="7"/>
    </row>
    <row r="1982" spans="5:6" ht="12.75">
      <c r="E1982" s="7"/>
      <c r="F1982" s="7"/>
    </row>
    <row r="1983" spans="5:6" ht="12.75">
      <c r="E1983" s="7"/>
      <c r="F1983" s="7"/>
    </row>
    <row r="1984" spans="5:6" ht="12.75">
      <c r="E1984" s="7"/>
      <c r="F1984" s="7"/>
    </row>
    <row r="1985" spans="5:6" ht="12.75">
      <c r="E1985" s="7"/>
      <c r="F1985" s="7"/>
    </row>
    <row r="1986" spans="5:6" ht="12.75">
      <c r="E1986" s="7"/>
      <c r="F1986" s="7"/>
    </row>
    <row r="1987" spans="5:6" ht="12.75">
      <c r="E1987" s="7"/>
      <c r="F1987" s="7"/>
    </row>
    <row r="1988" spans="5:6" ht="12.75">
      <c r="E1988" s="7"/>
      <c r="F1988" s="7"/>
    </row>
    <row r="1989" spans="5:6" ht="12.75">
      <c r="E1989" s="7"/>
      <c r="F1989" s="7"/>
    </row>
    <row r="1990" spans="5:6" ht="12.75">
      <c r="E1990" s="7"/>
      <c r="F1990" s="7"/>
    </row>
    <row r="1991" spans="5:6" ht="12.75">
      <c r="E1991" s="7"/>
      <c r="F1991" s="7"/>
    </row>
    <row r="1992" spans="5:6" ht="12.75">
      <c r="E1992" s="7"/>
      <c r="F1992" s="7"/>
    </row>
    <row r="1993" spans="5:6" ht="12.75">
      <c r="E1993" s="7"/>
      <c r="F1993" s="7"/>
    </row>
    <row r="1994" spans="5:6" ht="12.75">
      <c r="E1994" s="7"/>
      <c r="F1994" s="7"/>
    </row>
    <row r="1995" spans="5:6" ht="12.75">
      <c r="E1995" s="7"/>
      <c r="F1995" s="7"/>
    </row>
    <row r="1996" spans="5:6" ht="12.75">
      <c r="E1996" s="7"/>
      <c r="F1996" s="7"/>
    </row>
    <row r="1997" spans="5:6" ht="12.75">
      <c r="E1997" s="7"/>
      <c r="F1997" s="7"/>
    </row>
    <row r="1998" spans="5:6" ht="12.75">
      <c r="E1998" s="7"/>
      <c r="F1998" s="7"/>
    </row>
    <row r="1999" spans="5:6" ht="12.75">
      <c r="E1999" s="7"/>
      <c r="F1999" s="7"/>
    </row>
    <row r="2000" spans="5:6" ht="12.75">
      <c r="E2000" s="7"/>
      <c r="F2000" s="7"/>
    </row>
    <row r="2001" spans="5:6" ht="12.75">
      <c r="E2001" s="7"/>
      <c r="F2001" s="7"/>
    </row>
    <row r="2002" spans="5:6" ht="12.75">
      <c r="E2002" s="7"/>
      <c r="F2002" s="7"/>
    </row>
    <row r="2003" spans="5:6" ht="12.75">
      <c r="E2003" s="7"/>
      <c r="F2003" s="7"/>
    </row>
    <row r="2004" spans="5:6" ht="12.75">
      <c r="E2004" s="7"/>
      <c r="F2004" s="7"/>
    </row>
    <row r="2005" spans="5:6" ht="12.75">
      <c r="E2005" s="7"/>
      <c r="F2005" s="7"/>
    </row>
    <row r="2006" spans="5:6" ht="12.75">
      <c r="E2006" s="7"/>
      <c r="F2006" s="7"/>
    </row>
    <row r="2007" spans="5:6" ht="12.75">
      <c r="E2007" s="7"/>
      <c r="F2007" s="7"/>
    </row>
    <row r="2008" spans="5:6" ht="12.75">
      <c r="E2008" s="7"/>
      <c r="F2008" s="7"/>
    </row>
    <row r="2009" spans="5:6" ht="12.75">
      <c r="E2009" s="7"/>
      <c r="F2009" s="7"/>
    </row>
    <row r="2010" spans="5:6" ht="12.75">
      <c r="E2010" s="7"/>
      <c r="F2010" s="7"/>
    </row>
    <row r="2011" spans="5:6" ht="12.75">
      <c r="E2011" s="7"/>
      <c r="F2011" s="7"/>
    </row>
    <row r="2012" spans="5:6" ht="12.75">
      <c r="E2012" s="7"/>
      <c r="F2012" s="7"/>
    </row>
    <row r="2013" spans="5:6" ht="12.75">
      <c r="E2013" s="7"/>
      <c r="F2013" s="7"/>
    </row>
    <row r="2014" spans="5:6" ht="12.75">
      <c r="E2014" s="7"/>
      <c r="F2014" s="7"/>
    </row>
    <row r="2015" spans="5:6" ht="12.75">
      <c r="E2015" s="7"/>
      <c r="F2015" s="7"/>
    </row>
    <row r="2016" spans="5:6" ht="12.75">
      <c r="E2016" s="7"/>
      <c r="F2016" s="7"/>
    </row>
    <row r="2017" spans="5:6" ht="12.75">
      <c r="E2017" s="7"/>
      <c r="F2017" s="7"/>
    </row>
    <row r="2018" spans="5:6" ht="12.75">
      <c r="E2018" s="7"/>
      <c r="F2018" s="7"/>
    </row>
    <row r="2019" spans="5:6" ht="12.75">
      <c r="E2019" s="7"/>
      <c r="F2019" s="7"/>
    </row>
    <row r="2020" spans="5:6" ht="12.75">
      <c r="E2020" s="7"/>
      <c r="F2020" s="7"/>
    </row>
    <row r="2021" spans="5:6" ht="12.75">
      <c r="E2021" s="7"/>
      <c r="F2021" s="7"/>
    </row>
    <row r="2022" spans="5:6" ht="12.75">
      <c r="E2022" s="7"/>
      <c r="F2022" s="7"/>
    </row>
    <row r="2023" spans="5:6" ht="12.75">
      <c r="E2023" s="7"/>
      <c r="F2023" s="7"/>
    </row>
    <row r="2024" spans="5:6" ht="12.75">
      <c r="E2024" s="7"/>
      <c r="F2024" s="7"/>
    </row>
    <row r="2025" spans="5:6" ht="12.75">
      <c r="E2025" s="7"/>
      <c r="F2025" s="7"/>
    </row>
    <row r="2026" spans="5:6" ht="12.75">
      <c r="E2026" s="7"/>
      <c r="F2026" s="7"/>
    </row>
    <row r="2027" spans="5:6" ht="12.75">
      <c r="E2027" s="7"/>
      <c r="F2027" s="7"/>
    </row>
    <row r="2028" spans="5:6" ht="12.75">
      <c r="E2028" s="7"/>
      <c r="F2028" s="7"/>
    </row>
    <row r="2029" spans="5:6" ht="12.75">
      <c r="E2029" s="7"/>
      <c r="F2029" s="7"/>
    </row>
    <row r="2030" spans="5:6" ht="12.75">
      <c r="E2030" s="7"/>
      <c r="F2030" s="7"/>
    </row>
    <row r="2031" spans="5:6" ht="12.75">
      <c r="E2031" s="7"/>
      <c r="F2031" s="7"/>
    </row>
    <row r="2032" spans="5:6" ht="12.75">
      <c r="E2032" s="7"/>
      <c r="F2032" s="7"/>
    </row>
    <row r="2033" spans="5:6" ht="12.75">
      <c r="E2033" s="7"/>
      <c r="F2033" s="7"/>
    </row>
    <row r="2034" spans="5:6" ht="12.75">
      <c r="E2034" s="7"/>
      <c r="F2034" s="7"/>
    </row>
    <row r="2035" spans="5:6" ht="12.75">
      <c r="E2035" s="7"/>
      <c r="F2035" s="7"/>
    </row>
    <row r="2036" spans="5:6" ht="12.75">
      <c r="E2036" s="7"/>
      <c r="F2036" s="7"/>
    </row>
    <row r="2037" spans="5:6" ht="12.75">
      <c r="E2037" s="7"/>
      <c r="F2037" s="7"/>
    </row>
    <row r="2038" spans="5:6" ht="12.75">
      <c r="E2038" s="7"/>
      <c r="F2038" s="7"/>
    </row>
    <row r="2039" spans="5:6" ht="12.75">
      <c r="E2039" s="7"/>
      <c r="F2039" s="7"/>
    </row>
    <row r="2040" spans="5:6" ht="12.75">
      <c r="E2040" s="7"/>
      <c r="F2040" s="7"/>
    </row>
    <row r="2041" spans="5:6" ht="12.75">
      <c r="E2041" s="7"/>
      <c r="F2041" s="7"/>
    </row>
    <row r="2042" spans="5:6" ht="12.75">
      <c r="E2042" s="7"/>
      <c r="F2042" s="7"/>
    </row>
    <row r="2043" spans="5:6" ht="12.75">
      <c r="E2043" s="7"/>
      <c r="F2043" s="7"/>
    </row>
    <row r="2044" spans="5:6" ht="12.75">
      <c r="E2044" s="7"/>
      <c r="F2044" s="7"/>
    </row>
    <row r="2045" spans="5:6" ht="12.75">
      <c r="E2045" s="7"/>
      <c r="F2045" s="7"/>
    </row>
    <row r="2046" spans="5:6" ht="12.75">
      <c r="E2046" s="7"/>
      <c r="F2046" s="7"/>
    </row>
    <row r="2047" spans="5:6" ht="12.75">
      <c r="E2047" s="7"/>
      <c r="F2047" s="7"/>
    </row>
    <row r="2048" spans="5:6" ht="12.75">
      <c r="E2048" s="7"/>
      <c r="F2048" s="7"/>
    </row>
    <row r="2049" spans="5:6" ht="12.75">
      <c r="E2049" s="7"/>
      <c r="F2049" s="7"/>
    </row>
    <row r="2050" spans="5:6" ht="12.75">
      <c r="E2050" s="7"/>
      <c r="F2050" s="7"/>
    </row>
    <row r="2051" spans="5:6" ht="12.75">
      <c r="E2051" s="7"/>
      <c r="F2051" s="7"/>
    </row>
    <row r="2052" spans="5:6" ht="12.75">
      <c r="E2052" s="7"/>
      <c r="F2052" s="7"/>
    </row>
    <row r="2053" spans="5:6" ht="12.75">
      <c r="E2053" s="7"/>
      <c r="F2053" s="7"/>
    </row>
    <row r="2054" spans="5:6" ht="12.75">
      <c r="E2054" s="7"/>
      <c r="F2054" s="7"/>
    </row>
    <row r="2055" spans="5:6" ht="12.75">
      <c r="E2055" s="7"/>
      <c r="F2055" s="7"/>
    </row>
    <row r="2056" spans="5:6" ht="12.75">
      <c r="E2056" s="7"/>
      <c r="F2056" s="7"/>
    </row>
    <row r="2057" spans="5:6" ht="12.75">
      <c r="E2057" s="7"/>
      <c r="F2057" s="7"/>
    </row>
    <row r="2058" spans="5:6" ht="12.75">
      <c r="E2058" s="7"/>
      <c r="F2058" s="7"/>
    </row>
    <row r="2059" spans="5:6" ht="12.75">
      <c r="E2059" s="7"/>
      <c r="F2059" s="7"/>
    </row>
    <row r="2060" spans="5:6" ht="12.75">
      <c r="E2060" s="7"/>
      <c r="F2060" s="7"/>
    </row>
    <row r="2061" spans="5:6" ht="12.75">
      <c r="E2061" s="7"/>
      <c r="F2061" s="7"/>
    </row>
    <row r="2062" spans="5:6" ht="12.75">
      <c r="E2062" s="7"/>
      <c r="F2062" s="7"/>
    </row>
    <row r="2063" spans="5:6" ht="12.75">
      <c r="E2063" s="7"/>
      <c r="F2063" s="7"/>
    </row>
    <row r="2064" spans="5:6" ht="12.75">
      <c r="E2064" s="7"/>
      <c r="F2064" s="7"/>
    </row>
    <row r="2065" spans="5:6" ht="12.75">
      <c r="E2065" s="7"/>
      <c r="F2065" s="7"/>
    </row>
    <row r="2066" spans="5:6" ht="12.75">
      <c r="E2066" s="7"/>
      <c r="F2066" s="7"/>
    </row>
    <row r="2067" spans="5:6" ht="12.75">
      <c r="E2067" s="7"/>
      <c r="F2067" s="7"/>
    </row>
    <row r="2068" spans="5:6" ht="12.75">
      <c r="E2068" s="7"/>
      <c r="F2068" s="7"/>
    </row>
    <row r="2069" spans="5:6" ht="12.75">
      <c r="E2069" s="7"/>
      <c r="F2069" s="7"/>
    </row>
    <row r="2070" spans="5:6" ht="12.75">
      <c r="E2070" s="7"/>
      <c r="F2070" s="7"/>
    </row>
    <row r="2071" spans="5:6" ht="12.75">
      <c r="E2071" s="7"/>
      <c r="F2071" s="7"/>
    </row>
    <row r="2072" spans="5:6" ht="12.75">
      <c r="E2072" s="7"/>
      <c r="F2072" s="7"/>
    </row>
    <row r="2073" spans="5:6" ht="12.75">
      <c r="E2073" s="7"/>
      <c r="F2073" s="7"/>
    </row>
    <row r="2074" spans="5:6" ht="12.75">
      <c r="E2074" s="7"/>
      <c r="F2074" s="7"/>
    </row>
    <row r="2075" spans="5:6" ht="12.75">
      <c r="E2075" s="7"/>
      <c r="F2075" s="7"/>
    </row>
    <row r="2076" spans="5:6" ht="12.75">
      <c r="E2076" s="7"/>
      <c r="F2076" s="7"/>
    </row>
    <row r="2077" spans="5:6" ht="12.75">
      <c r="E2077" s="7"/>
      <c r="F2077" s="7"/>
    </row>
    <row r="2078" spans="5:6" ht="12.75">
      <c r="E2078" s="7"/>
      <c r="F2078" s="7"/>
    </row>
    <row r="2079" spans="5:6" ht="12.75">
      <c r="E2079" s="7"/>
      <c r="F2079" s="7"/>
    </row>
    <row r="2080" spans="5:6" ht="12.75">
      <c r="E2080" s="7"/>
      <c r="F2080" s="7"/>
    </row>
    <row r="2081" spans="5:6" ht="12.75">
      <c r="E2081" s="7"/>
      <c r="F2081" s="7"/>
    </row>
    <row r="2082" spans="5:6" ht="12.75">
      <c r="E2082" s="7"/>
      <c r="F2082" s="7"/>
    </row>
    <row r="2083" spans="5:6" ht="12.75">
      <c r="E2083" s="7"/>
      <c r="F2083" s="7"/>
    </row>
    <row r="2084" spans="5:6" ht="12.75">
      <c r="E2084" s="7"/>
      <c r="F2084" s="7"/>
    </row>
    <row r="2085" spans="5:6" ht="12.75">
      <c r="E2085" s="7"/>
      <c r="F2085" s="7"/>
    </row>
    <row r="2086" spans="5:6" ht="12.75">
      <c r="E2086" s="7"/>
      <c r="F2086" s="7"/>
    </row>
    <row r="2087" spans="5:6" ht="12.75">
      <c r="E2087" s="7"/>
      <c r="F2087" s="7"/>
    </row>
    <row r="2088" spans="5:6" ht="12.75">
      <c r="E2088" s="7"/>
      <c r="F2088" s="7"/>
    </row>
    <row r="2089" spans="5:6" ht="12.75">
      <c r="E2089" s="7"/>
      <c r="F2089" s="7"/>
    </row>
    <row r="2090" spans="5:6" ht="12.75">
      <c r="E2090" s="7"/>
      <c r="F2090" s="7"/>
    </row>
    <row r="2091" spans="5:6" ht="12.75">
      <c r="E2091" s="7"/>
      <c r="F2091" s="7"/>
    </row>
    <row r="2092" spans="5:6" ht="12.75">
      <c r="E2092" s="7"/>
      <c r="F2092" s="7"/>
    </row>
    <row r="2093" spans="5:6" ht="12.75">
      <c r="E2093" s="7"/>
      <c r="F2093" s="7"/>
    </row>
    <row r="2094" spans="5:6" ht="12.75">
      <c r="E2094" s="7"/>
      <c r="F2094" s="7"/>
    </row>
    <row r="2095" spans="5:6" ht="12.75">
      <c r="E2095" s="7"/>
      <c r="F2095" s="7"/>
    </row>
    <row r="2096" spans="5:6" ht="12.75">
      <c r="E2096" s="7"/>
      <c r="F2096" s="7"/>
    </row>
    <row r="2097" spans="5:6" ht="12.75">
      <c r="E2097" s="7"/>
      <c r="F2097" s="7"/>
    </row>
    <row r="2098" spans="5:6" ht="12.75">
      <c r="E2098" s="7"/>
      <c r="F2098" s="7"/>
    </row>
    <row r="2099" spans="5:6" ht="12.75">
      <c r="E2099" s="7"/>
      <c r="F2099" s="7"/>
    </row>
    <row r="2100" spans="5:6" ht="12.75">
      <c r="E2100" s="7"/>
      <c r="F2100" s="7"/>
    </row>
    <row r="2101" spans="5:6" ht="12.75">
      <c r="E2101" s="7"/>
      <c r="F2101" s="7"/>
    </row>
    <row r="2102" spans="5:6" ht="12.75">
      <c r="E2102" s="7"/>
      <c r="F2102" s="7"/>
    </row>
    <row r="2103" spans="5:6" ht="12.75">
      <c r="E2103" s="7"/>
      <c r="F2103" s="7"/>
    </row>
    <row r="2104" spans="5:6" ht="12.75">
      <c r="E2104" s="7"/>
      <c r="F2104" s="7"/>
    </row>
    <row r="2105" spans="5:6" ht="12.75">
      <c r="E2105" s="7"/>
      <c r="F2105" s="7"/>
    </row>
    <row r="2106" spans="5:6" ht="12.75">
      <c r="E2106" s="7"/>
      <c r="F2106" s="7"/>
    </row>
    <row r="2107" spans="5:6" ht="12.75">
      <c r="E2107" s="7"/>
      <c r="F2107" s="7"/>
    </row>
    <row r="2108" spans="5:6" ht="12.75">
      <c r="E2108" s="7"/>
      <c r="F2108" s="7"/>
    </row>
    <row r="2109" spans="5:6" ht="12.75">
      <c r="E2109" s="7"/>
      <c r="F2109" s="7"/>
    </row>
    <row r="2110" spans="5:6" ht="12.75">
      <c r="E2110" s="7"/>
      <c r="F2110" s="7"/>
    </row>
    <row r="2111" spans="5:6" ht="12.75">
      <c r="E2111" s="7"/>
      <c r="F2111" s="7"/>
    </row>
    <row r="2112" spans="5:6" ht="12.75">
      <c r="E2112" s="7"/>
      <c r="F2112" s="7"/>
    </row>
    <row r="2113" spans="5:6" ht="12.75">
      <c r="E2113" s="7"/>
      <c r="F2113" s="7"/>
    </row>
    <row r="2114" spans="5:6" ht="12.75">
      <c r="E2114" s="7"/>
      <c r="F2114" s="7"/>
    </row>
    <row r="2115" spans="5:6" ht="12.75">
      <c r="E2115" s="7"/>
      <c r="F2115" s="7"/>
    </row>
    <row r="2116" spans="5:6" ht="12.75">
      <c r="E2116" s="7"/>
      <c r="F2116" s="7"/>
    </row>
    <row r="2117" spans="5:6" ht="12.75">
      <c r="E2117" s="7"/>
      <c r="F2117" s="7"/>
    </row>
    <row r="2118" spans="5:6" ht="12.75">
      <c r="E2118" s="7"/>
      <c r="F2118" s="7"/>
    </row>
    <row r="2119" spans="5:6" ht="12.75">
      <c r="E2119" s="7"/>
      <c r="F2119" s="7"/>
    </row>
    <row r="2120" spans="5:6" ht="12.75">
      <c r="E2120" s="7"/>
      <c r="F2120" s="7"/>
    </row>
    <row r="2121" spans="5:6" ht="12.75">
      <c r="E2121" s="7"/>
      <c r="F2121" s="7"/>
    </row>
    <row r="2122" spans="5:6" ht="12.75">
      <c r="E2122" s="7"/>
      <c r="F2122" s="7"/>
    </row>
    <row r="2123" spans="5:6" ht="12.75">
      <c r="E2123" s="7"/>
      <c r="F2123" s="7"/>
    </row>
    <row r="2124" spans="5:6" ht="12.75">
      <c r="E2124" s="7"/>
      <c r="F2124" s="7"/>
    </row>
    <row r="2125" spans="5:6" ht="12.75">
      <c r="E2125" s="7"/>
      <c r="F2125" s="7"/>
    </row>
    <row r="2126" spans="5:6" ht="12.75">
      <c r="E2126" s="7"/>
      <c r="F2126" s="7"/>
    </row>
    <row r="2127" spans="5:6" ht="12.75">
      <c r="E2127" s="7"/>
      <c r="F2127" s="7"/>
    </row>
    <row r="2128" spans="5:6" ht="12.75">
      <c r="E2128" s="7"/>
      <c r="F2128" s="7"/>
    </row>
    <row r="2129" spans="5:6" ht="12.75">
      <c r="E2129" s="7"/>
      <c r="F2129" s="7"/>
    </row>
    <row r="2130" spans="5:6" ht="12.75">
      <c r="E2130" s="7"/>
      <c r="F2130" s="7"/>
    </row>
    <row r="2131" spans="5:6" ht="12.75">
      <c r="E2131" s="7"/>
      <c r="F2131" s="7"/>
    </row>
    <row r="2132" spans="5:6" ht="12.75">
      <c r="E2132" s="7"/>
      <c r="F2132" s="7"/>
    </row>
    <row r="2133" spans="5:6" ht="12.75">
      <c r="E2133" s="7"/>
      <c r="F2133" s="7"/>
    </row>
    <row r="2134" spans="5:6" ht="12.75">
      <c r="E2134" s="7"/>
      <c r="F2134" s="7"/>
    </row>
    <row r="2135" spans="5:6" ht="12.75">
      <c r="E2135" s="7"/>
      <c r="F2135" s="7"/>
    </row>
    <row r="2136" spans="5:6" ht="12.75">
      <c r="E2136" s="7"/>
      <c r="F2136" s="7"/>
    </row>
    <row r="2137" spans="5:6" ht="12.75">
      <c r="E2137" s="7"/>
      <c r="F2137" s="7"/>
    </row>
    <row r="2138" spans="5:6" ht="12.75">
      <c r="E2138" s="7"/>
      <c r="F2138" s="7"/>
    </row>
    <row r="2139" spans="5:6" ht="12.75">
      <c r="E2139" s="7"/>
      <c r="F2139" s="7"/>
    </row>
    <row r="2140" spans="5:6" ht="12.75">
      <c r="E2140" s="7"/>
      <c r="F2140" s="7"/>
    </row>
    <row r="2141" spans="5:6" ht="12.75">
      <c r="E2141" s="7"/>
      <c r="F2141" s="7"/>
    </row>
    <row r="2142" spans="5:6" ht="12.75">
      <c r="E2142" s="7"/>
      <c r="F2142" s="7"/>
    </row>
    <row r="2143" spans="5:6" ht="12.75">
      <c r="E2143" s="7"/>
      <c r="F2143" s="7"/>
    </row>
    <row r="2144" spans="5:6" ht="12.75">
      <c r="E2144" s="7"/>
      <c r="F2144" s="7"/>
    </row>
    <row r="2145" spans="5:6" ht="12.75">
      <c r="E2145" s="7"/>
      <c r="F2145" s="7"/>
    </row>
    <row r="2146" spans="5:6" ht="12.75">
      <c r="E2146" s="7"/>
      <c r="F2146" s="7"/>
    </row>
    <row r="2147" spans="5:6" ht="12.75">
      <c r="E2147" s="7"/>
      <c r="F2147" s="7"/>
    </row>
    <row r="2148" spans="5:6" ht="12.75">
      <c r="E2148" s="7"/>
      <c r="F2148" s="7"/>
    </row>
    <row r="2149" spans="5:6" ht="12.75">
      <c r="E2149" s="7"/>
      <c r="F2149" s="7"/>
    </row>
    <row r="2150" spans="5:6" ht="12.75">
      <c r="E2150" s="7"/>
      <c r="F2150" s="7"/>
    </row>
    <row r="2151" spans="5:6" ht="12.75">
      <c r="E2151" s="7"/>
      <c r="F2151" s="7"/>
    </row>
    <row r="2152" spans="5:6" ht="12.75">
      <c r="E2152" s="7"/>
      <c r="F2152" s="7"/>
    </row>
    <row r="2153" spans="5:6" ht="12.75">
      <c r="E2153" s="7"/>
      <c r="F2153" s="7"/>
    </row>
    <row r="2154" spans="5:6" ht="12.75">
      <c r="E2154" s="7"/>
      <c r="F2154" s="7"/>
    </row>
    <row r="2155" spans="5:6" ht="12.75">
      <c r="E2155" s="7"/>
      <c r="F2155" s="7"/>
    </row>
    <row r="2156" spans="5:6" ht="12.75">
      <c r="E2156" s="7"/>
      <c r="F2156" s="7"/>
    </row>
    <row r="2157" spans="5:6" ht="12.75">
      <c r="E2157" s="7"/>
      <c r="F2157" s="7"/>
    </row>
    <row r="2158" spans="5:6" ht="12.75">
      <c r="E2158" s="7"/>
      <c r="F2158" s="7"/>
    </row>
    <row r="2159" spans="5:6" ht="12.75">
      <c r="E2159" s="7"/>
      <c r="F2159" s="7"/>
    </row>
    <row r="2160" spans="5:6" ht="12.75">
      <c r="E2160" s="7"/>
      <c r="F2160" s="7"/>
    </row>
    <row r="2161" spans="5:6" ht="12.75">
      <c r="E2161" s="7"/>
      <c r="F2161" s="7"/>
    </row>
    <row r="2162" spans="5:6" ht="12.75">
      <c r="E2162" s="7"/>
      <c r="F2162" s="7"/>
    </row>
    <row r="2163" spans="5:6" ht="12.75">
      <c r="E2163" s="7"/>
      <c r="F2163" s="7"/>
    </row>
    <row r="2164" spans="5:6" ht="12.75">
      <c r="E2164" s="7"/>
      <c r="F2164" s="7"/>
    </row>
    <row r="2165" spans="5:6" ht="12.75">
      <c r="E2165" s="7"/>
      <c r="F2165" s="7"/>
    </row>
    <row r="2166" spans="5:6" ht="12.75">
      <c r="E2166" s="7"/>
      <c r="F2166" s="7"/>
    </row>
    <row r="2167" spans="5:6" ht="12.75">
      <c r="E2167" s="7"/>
      <c r="F2167" s="7"/>
    </row>
    <row r="2168" spans="5:6" ht="12.75">
      <c r="E2168" s="7"/>
      <c r="F2168" s="7"/>
    </row>
    <row r="2169" spans="5:6" ht="12.75">
      <c r="E2169" s="7"/>
      <c r="F2169" s="7"/>
    </row>
    <row r="2170" spans="5:6" ht="12.75">
      <c r="E2170" s="7"/>
      <c r="F2170" s="7"/>
    </row>
    <row r="2171" spans="5:6" ht="12.75">
      <c r="E2171" s="7"/>
      <c r="F2171" s="7"/>
    </row>
    <row r="2172" spans="5:6" ht="12.75">
      <c r="E2172" s="7"/>
      <c r="F2172" s="7"/>
    </row>
    <row r="2173" spans="5:6" ht="12.75">
      <c r="E2173" s="7"/>
      <c r="F2173" s="7"/>
    </row>
    <row r="2174" spans="5:6" ht="12.75">
      <c r="E2174" s="7"/>
      <c r="F2174" s="7"/>
    </row>
    <row r="2175" spans="5:6" ht="12.75">
      <c r="E2175" s="7"/>
      <c r="F2175" s="7"/>
    </row>
    <row r="2176" spans="5:6" ht="12.75">
      <c r="E2176" s="7"/>
      <c r="F2176" s="7"/>
    </row>
    <row r="2177" spans="5:6" ht="12.75">
      <c r="E2177" s="7"/>
      <c r="F2177" s="7"/>
    </row>
    <row r="2178" spans="5:6" ht="12.75">
      <c r="E2178" s="7"/>
      <c r="F2178" s="7"/>
    </row>
    <row r="2179" spans="5:6" ht="12.75">
      <c r="E2179" s="7"/>
      <c r="F2179" s="7"/>
    </row>
    <row r="2180" spans="5:6" ht="12.75">
      <c r="E2180" s="7"/>
      <c r="F2180" s="7"/>
    </row>
    <row r="2181" spans="5:6" ht="12.75">
      <c r="E2181" s="7"/>
      <c r="F2181" s="7"/>
    </row>
    <row r="2182" spans="5:6" ht="12.75">
      <c r="E2182" s="7"/>
      <c r="F2182" s="7"/>
    </row>
    <row r="2183" spans="5:6" ht="12.75">
      <c r="E2183" s="7"/>
      <c r="F2183" s="7"/>
    </row>
    <row r="2184" spans="5:6" ht="12.75">
      <c r="E2184" s="7"/>
      <c r="F2184" s="7"/>
    </row>
    <row r="2185" spans="5:6" ht="12.75">
      <c r="E2185" s="7"/>
      <c r="F2185" s="7"/>
    </row>
    <row r="2186" spans="5:6" ht="12.75">
      <c r="E2186" s="7"/>
      <c r="F2186" s="7"/>
    </row>
    <row r="2187" spans="5:6" ht="12.75">
      <c r="E2187" s="7"/>
      <c r="F2187" s="7"/>
    </row>
    <row r="2188" spans="5:6" ht="12.75">
      <c r="E2188" s="7"/>
      <c r="F2188" s="7"/>
    </row>
    <row r="2189" spans="5:6" ht="12.75">
      <c r="E2189" s="7"/>
      <c r="F2189" s="7"/>
    </row>
    <row r="2190" spans="5:6" ht="12.75">
      <c r="E2190" s="7"/>
      <c r="F2190" s="7"/>
    </row>
    <row r="2191" spans="5:6" ht="12.75">
      <c r="E2191" s="7"/>
      <c r="F2191" s="7"/>
    </row>
    <row r="2192" spans="5:6" ht="12.75">
      <c r="E2192" s="7"/>
      <c r="F2192" s="7"/>
    </row>
    <row r="2193" spans="5:6" ht="12.75">
      <c r="E2193" s="7"/>
      <c r="F2193" s="7"/>
    </row>
    <row r="2194" spans="5:6" ht="12.75">
      <c r="E2194" s="7"/>
      <c r="F2194" s="7"/>
    </row>
    <row r="2195" spans="5:6" ht="12.75">
      <c r="E2195" s="7"/>
      <c r="F2195" s="7"/>
    </row>
    <row r="2196" spans="5:6" ht="12.75">
      <c r="E2196" s="7"/>
      <c r="F2196" s="7"/>
    </row>
    <row r="2197" spans="5:6" ht="12.75">
      <c r="E2197" s="7"/>
      <c r="F2197" s="7"/>
    </row>
    <row r="2198" spans="5:6" ht="12.75">
      <c r="E2198" s="7"/>
      <c r="F2198" s="7"/>
    </row>
    <row r="2199" spans="5:6" ht="12.75">
      <c r="E2199" s="7"/>
      <c r="F2199" s="7"/>
    </row>
    <row r="2200" spans="5:6" ht="12.75">
      <c r="E2200" s="7"/>
      <c r="F2200" s="7"/>
    </row>
    <row r="2201" spans="5:6" ht="12.75">
      <c r="E2201" s="7"/>
      <c r="F2201" s="7"/>
    </row>
    <row r="2202" spans="5:6" ht="12.75">
      <c r="E2202" s="7"/>
      <c r="F2202" s="7"/>
    </row>
    <row r="2203" spans="5:6" ht="12.75">
      <c r="E2203" s="7"/>
      <c r="F2203" s="7"/>
    </row>
    <row r="2204" spans="5:6" ht="12.75">
      <c r="E2204" s="7"/>
      <c r="F2204" s="7"/>
    </row>
    <row r="2205" spans="5:6" ht="12.75">
      <c r="E2205" s="7"/>
      <c r="F2205" s="7"/>
    </row>
    <row r="2206" spans="5:6" ht="12.75">
      <c r="E2206" s="7"/>
      <c r="F2206" s="7"/>
    </row>
    <row r="2207" spans="5:6" ht="12.75">
      <c r="E2207" s="7"/>
      <c r="F2207" s="7"/>
    </row>
    <row r="2208" spans="5:6" ht="12.75">
      <c r="E2208" s="7"/>
      <c r="F2208" s="7"/>
    </row>
    <row r="2209" spans="5:6" ht="12.75">
      <c r="E2209" s="7"/>
      <c r="F2209" s="7"/>
    </row>
    <row r="2210" spans="5:6" ht="12.75">
      <c r="E2210" s="7"/>
      <c r="F2210" s="7"/>
    </row>
    <row r="2211" spans="5:6" ht="12.75">
      <c r="E2211" s="7"/>
      <c r="F2211" s="7"/>
    </row>
    <row r="2212" spans="5:6" ht="12.75">
      <c r="E2212" s="7"/>
      <c r="F2212" s="7"/>
    </row>
    <row r="2213" spans="5:6" ht="12.75">
      <c r="E2213" s="7"/>
      <c r="F2213" s="7"/>
    </row>
    <row r="2214" spans="5:6" ht="12.75">
      <c r="E2214" s="7"/>
      <c r="F2214" s="7"/>
    </row>
    <row r="2215" spans="5:6" ht="12.75">
      <c r="E2215" s="7"/>
      <c r="F2215" s="7"/>
    </row>
    <row r="2216" spans="5:6" ht="12.75">
      <c r="E2216" s="7"/>
      <c r="F2216" s="7"/>
    </row>
    <row r="2217" spans="5:6" ht="12.75">
      <c r="E2217" s="7"/>
      <c r="F2217" s="7"/>
    </row>
    <row r="2218" spans="5:6" ht="12.75">
      <c r="E2218" s="7"/>
      <c r="F2218" s="7"/>
    </row>
    <row r="2219" spans="5:6" ht="12.75">
      <c r="E2219" s="7"/>
      <c r="F2219" s="7"/>
    </row>
    <row r="2220" spans="5:6" ht="12.75">
      <c r="E2220" s="7"/>
      <c r="F2220" s="7"/>
    </row>
    <row r="2221" spans="5:6" ht="12.75">
      <c r="E2221" s="7"/>
      <c r="F2221" s="7"/>
    </row>
    <row r="2222" spans="5:6" ht="12.75">
      <c r="E2222" s="7"/>
      <c r="F2222" s="7"/>
    </row>
    <row r="2223" spans="5:6" ht="12.75">
      <c r="E2223" s="7"/>
      <c r="F2223" s="7"/>
    </row>
    <row r="2224" spans="5:6" ht="12.75">
      <c r="E2224" s="7"/>
      <c r="F2224" s="7"/>
    </row>
    <row r="2225" spans="5:6" ht="12.75">
      <c r="E2225" s="7"/>
      <c r="F2225" s="7"/>
    </row>
    <row r="2226" spans="5:6" ht="12.75">
      <c r="E2226" s="7"/>
      <c r="F2226" s="7"/>
    </row>
    <row r="2227" spans="5:6" ht="12.75">
      <c r="E2227" s="7"/>
      <c r="F2227" s="7"/>
    </row>
    <row r="2228" spans="5:6" ht="12.75">
      <c r="E2228" s="7"/>
      <c r="F2228" s="7"/>
    </row>
    <row r="2229" spans="5:6" ht="12.75">
      <c r="E2229" s="7"/>
      <c r="F2229" s="7"/>
    </row>
    <row r="2230" spans="5:6" ht="12.75">
      <c r="E2230" s="7"/>
      <c r="F2230" s="7"/>
    </row>
    <row r="2231" spans="5:6" ht="12.75">
      <c r="E2231" s="7"/>
      <c r="F2231" s="7"/>
    </row>
    <row r="2232" spans="5:6" ht="12.75">
      <c r="E2232" s="7"/>
      <c r="F2232" s="7"/>
    </row>
    <row r="2233" spans="5:6" ht="12.75">
      <c r="E2233" s="7"/>
      <c r="F2233" s="7"/>
    </row>
    <row r="2234" spans="5:6" ht="12.75">
      <c r="E2234" s="7"/>
      <c r="F2234" s="7"/>
    </row>
    <row r="2235" spans="5:6" ht="12.75">
      <c r="E2235" s="7"/>
      <c r="F2235" s="7"/>
    </row>
    <row r="2236" spans="5:6" ht="12.75">
      <c r="E2236" s="7"/>
      <c r="F2236" s="7"/>
    </row>
    <row r="2237" spans="5:6" ht="12.75">
      <c r="E2237" s="7"/>
      <c r="F2237" s="7"/>
    </row>
    <row r="2238" spans="5:6" ht="12.75">
      <c r="E2238" s="7"/>
      <c r="F2238" s="7"/>
    </row>
    <row r="2239" spans="5:6" ht="12.75">
      <c r="E2239" s="7"/>
      <c r="F2239" s="7"/>
    </row>
    <row r="2240" spans="5:6" ht="12.75">
      <c r="E2240" s="7"/>
      <c r="F2240" s="7"/>
    </row>
    <row r="2241" spans="5:6" ht="12.75">
      <c r="E2241" s="7"/>
      <c r="F2241" s="7"/>
    </row>
    <row r="2242" spans="5:6" ht="12.75">
      <c r="E2242" s="7"/>
      <c r="F2242" s="7"/>
    </row>
    <row r="2243" spans="5:6" ht="12.75">
      <c r="E2243" s="7"/>
      <c r="F2243" s="7"/>
    </row>
    <row r="2244" spans="5:6" ht="12.75">
      <c r="E2244" s="7"/>
      <c r="F2244" s="7"/>
    </row>
    <row r="2245" spans="5:6" ht="12.75">
      <c r="E2245" s="7"/>
      <c r="F2245" s="7"/>
    </row>
    <row r="2246" spans="5:6" ht="12.75">
      <c r="E2246" s="7"/>
      <c r="F2246" s="7"/>
    </row>
    <row r="2247" spans="5:6" ht="12.75">
      <c r="E2247" s="7"/>
      <c r="F2247" s="7"/>
    </row>
    <row r="2248" spans="5:6" ht="12.75">
      <c r="E2248" s="7"/>
      <c r="F2248" s="7"/>
    </row>
    <row r="2249" spans="5:6" ht="12.75">
      <c r="E2249" s="7"/>
      <c r="F2249" s="7"/>
    </row>
    <row r="2250" spans="5:6" ht="12.75">
      <c r="E2250" s="7"/>
      <c r="F2250" s="7"/>
    </row>
    <row r="2251" spans="5:6" ht="12.75">
      <c r="E2251" s="7"/>
      <c r="F2251" s="7"/>
    </row>
    <row r="2252" spans="5:6" ht="12.75">
      <c r="E2252" s="7"/>
      <c r="F2252" s="7"/>
    </row>
    <row r="2253" spans="5:6" ht="12.75">
      <c r="E2253" s="7"/>
      <c r="F2253" s="7"/>
    </row>
    <row r="2254" spans="5:6" ht="12.75">
      <c r="E2254" s="7"/>
      <c r="F2254" s="7"/>
    </row>
    <row r="2255" spans="5:6" ht="12.75">
      <c r="E2255" s="7"/>
      <c r="F2255" s="7"/>
    </row>
    <row r="2256" spans="5:6" ht="12.75">
      <c r="E2256" s="7"/>
      <c r="F2256" s="7"/>
    </row>
    <row r="2257" spans="5:6" ht="12.75">
      <c r="E2257" s="7"/>
      <c r="F2257" s="7"/>
    </row>
    <row r="2258" spans="5:6" ht="12.75">
      <c r="E2258" s="7"/>
      <c r="F2258" s="7"/>
    </row>
    <row r="2259" spans="5:6" ht="12.75">
      <c r="E2259" s="7"/>
      <c r="F2259" s="7"/>
    </row>
    <row r="2260" spans="5:6" ht="12.75">
      <c r="E2260" s="7"/>
      <c r="F2260" s="7"/>
    </row>
    <row r="2261" spans="5:6" ht="12.75">
      <c r="E2261" s="7"/>
      <c r="F2261" s="7"/>
    </row>
    <row r="2262" spans="5:6" ht="12.75">
      <c r="E2262" s="7"/>
      <c r="F2262" s="7"/>
    </row>
    <row r="2263" spans="5:6" ht="12.75">
      <c r="E2263" s="7"/>
      <c r="F2263" s="7"/>
    </row>
    <row r="2264" spans="5:6" ht="12.75">
      <c r="E2264" s="7"/>
      <c r="F2264" s="7"/>
    </row>
    <row r="2265" spans="5:6" ht="12.75">
      <c r="E2265" s="7"/>
      <c r="F2265" s="7"/>
    </row>
    <row r="2266" spans="5:6" ht="12.75">
      <c r="E2266" s="7"/>
      <c r="F2266" s="7"/>
    </row>
    <row r="2267" spans="5:6" ht="12.75">
      <c r="E2267" s="7"/>
      <c r="F2267" s="7"/>
    </row>
    <row r="2268" spans="5:6" ht="12.75">
      <c r="E2268" s="7"/>
      <c r="F2268" s="7"/>
    </row>
    <row r="2269" spans="5:6" ht="12.75">
      <c r="E2269" s="7"/>
      <c r="F2269" s="7"/>
    </row>
    <row r="2270" spans="5:6" ht="12.75">
      <c r="E2270" s="7"/>
      <c r="F2270" s="7"/>
    </row>
    <row r="2271" spans="5:6" ht="12.75">
      <c r="E2271" s="7"/>
      <c r="F2271" s="7"/>
    </row>
    <row r="2272" spans="5:6" ht="12.75">
      <c r="E2272" s="7"/>
      <c r="F2272" s="7"/>
    </row>
    <row r="2273" spans="5:6" ht="12.75">
      <c r="E2273" s="7"/>
      <c r="F2273" s="7"/>
    </row>
    <row r="2274" spans="5:6" ht="12.75">
      <c r="E2274" s="7"/>
      <c r="F2274" s="7"/>
    </row>
    <row r="2275" spans="5:6" ht="12.75">
      <c r="E2275" s="7"/>
      <c r="F2275" s="7"/>
    </row>
    <row r="2276" spans="5:6" ht="12.75">
      <c r="E2276" s="7"/>
      <c r="F2276" s="7"/>
    </row>
    <row r="2277" spans="5:6" ht="12.75">
      <c r="E2277" s="7"/>
      <c r="F2277" s="7"/>
    </row>
    <row r="2278" spans="5:6" ht="12.75">
      <c r="E2278" s="7"/>
      <c r="F2278" s="7"/>
    </row>
    <row r="2279" spans="5:6" ht="12.75">
      <c r="E2279" s="7"/>
      <c r="F2279" s="7"/>
    </row>
    <row r="2280" spans="5:6" ht="12.75">
      <c r="E2280" s="7"/>
      <c r="F2280" s="7"/>
    </row>
    <row r="2281" spans="5:6" ht="12.75">
      <c r="E2281" s="7"/>
      <c r="F2281" s="7"/>
    </row>
    <row r="2282" spans="5:6" ht="12.75">
      <c r="E2282" s="7"/>
      <c r="F2282" s="7"/>
    </row>
    <row r="2283" spans="5:6" ht="12.75">
      <c r="E2283" s="7"/>
      <c r="F2283" s="7"/>
    </row>
    <row r="2284" spans="5:6" ht="12.75">
      <c r="E2284" s="7"/>
      <c r="F2284" s="7"/>
    </row>
    <row r="2285" spans="5:6" ht="12.75">
      <c r="E2285" s="7"/>
      <c r="F2285" s="7"/>
    </row>
    <row r="2286" spans="5:6" ht="12.75">
      <c r="E2286" s="7"/>
      <c r="F2286" s="7"/>
    </row>
    <row r="2287" spans="5:6" ht="12.75">
      <c r="E2287" s="7"/>
      <c r="F2287" s="7"/>
    </row>
    <row r="2288" spans="5:6" ht="12.75">
      <c r="E2288" s="7"/>
      <c r="F2288" s="7"/>
    </row>
    <row r="2289" spans="5:6" ht="12.75">
      <c r="E2289" s="7"/>
      <c r="F2289" s="7"/>
    </row>
    <row r="2290" spans="5:6" ht="12.75">
      <c r="E2290" s="7"/>
      <c r="F2290" s="7"/>
    </row>
    <row r="2291" spans="5:6" ht="12.75">
      <c r="E2291" s="7"/>
      <c r="F2291" s="7"/>
    </row>
    <row r="2292" spans="5:6" ht="12.75">
      <c r="E2292" s="7"/>
      <c r="F2292" s="7"/>
    </row>
    <row r="2293" spans="5:6" ht="12.75">
      <c r="E2293" s="7"/>
      <c r="F2293" s="7"/>
    </row>
    <row r="2294" spans="5:6" ht="12.75">
      <c r="E2294" s="7"/>
      <c r="F2294" s="7"/>
    </row>
    <row r="2295" spans="5:6" ht="12.75">
      <c r="E2295" s="7"/>
      <c r="F2295" s="7"/>
    </row>
    <row r="2296" spans="5:6" ht="12.75">
      <c r="E2296" s="7"/>
      <c r="F2296" s="7"/>
    </row>
    <row r="2297" spans="5:6" ht="12.75">
      <c r="E2297" s="7"/>
      <c r="F2297" s="7"/>
    </row>
    <row r="2298" spans="5:6" ht="12.75">
      <c r="E2298" s="7"/>
      <c r="F2298" s="7"/>
    </row>
    <row r="2299" spans="5:6" ht="12.75">
      <c r="E2299" s="7"/>
      <c r="F2299" s="7"/>
    </row>
    <row r="2300" spans="5:6" ht="12.75">
      <c r="E2300" s="7"/>
      <c r="F2300" s="7"/>
    </row>
    <row r="2301" spans="5:6" ht="12.75">
      <c r="E2301" s="7"/>
      <c r="F2301" s="7"/>
    </row>
    <row r="2302" spans="5:6" ht="12.75">
      <c r="E2302" s="7"/>
      <c r="F2302" s="7"/>
    </row>
    <row r="2303" spans="5:6" ht="12.75">
      <c r="E2303" s="7"/>
      <c r="F2303" s="7"/>
    </row>
    <row r="2304" spans="5:6" ht="12.75">
      <c r="E2304" s="7"/>
      <c r="F2304" s="7"/>
    </row>
    <row r="2305" spans="5:6" ht="12.75">
      <c r="E2305" s="7"/>
      <c r="F2305" s="7"/>
    </row>
    <row r="2306" spans="5:6" ht="12.75">
      <c r="E2306" s="7"/>
      <c r="F2306" s="7"/>
    </row>
    <row r="2307" spans="5:6" ht="12.75">
      <c r="E2307" s="7"/>
      <c r="F2307" s="7"/>
    </row>
    <row r="2308" spans="5:6" ht="12.75">
      <c r="E2308" s="7"/>
      <c r="F2308" s="7"/>
    </row>
    <row r="2309" spans="5:6" ht="12.75">
      <c r="E2309" s="7"/>
      <c r="F2309" s="7"/>
    </row>
    <row r="2310" spans="5:6" ht="12.75">
      <c r="E2310" s="7"/>
      <c r="F2310" s="7"/>
    </row>
    <row r="2311" spans="5:6" ht="12.75">
      <c r="E2311" s="7"/>
      <c r="F2311" s="7"/>
    </row>
    <row r="2312" spans="5:6" ht="12.75">
      <c r="E2312" s="7"/>
      <c r="F2312" s="7"/>
    </row>
    <row r="2313" spans="5:6" ht="12.75">
      <c r="E2313" s="7"/>
      <c r="F2313" s="7"/>
    </row>
    <row r="2314" spans="5:6" ht="12.75">
      <c r="E2314" s="7"/>
      <c r="F2314" s="7"/>
    </row>
    <row r="2315" spans="5:6" ht="12.75">
      <c r="E2315" s="7"/>
      <c r="F2315" s="7"/>
    </row>
    <row r="2316" spans="5:6" ht="12.75">
      <c r="E2316" s="7"/>
      <c r="F2316" s="7"/>
    </row>
    <row r="2317" spans="5:6" ht="12.75">
      <c r="E2317" s="7"/>
      <c r="F2317" s="7"/>
    </row>
    <row r="2318" spans="5:6" ht="12.75">
      <c r="E2318" s="7"/>
      <c r="F2318" s="7"/>
    </row>
    <row r="2319" spans="5:6" ht="12.75">
      <c r="E2319" s="7"/>
      <c r="F2319" s="7"/>
    </row>
    <row r="2320" spans="5:6" ht="12.75">
      <c r="E2320" s="7"/>
      <c r="F2320" s="7"/>
    </row>
    <row r="2321" spans="5:6" ht="12.75">
      <c r="E2321" s="7"/>
      <c r="F2321" s="7"/>
    </row>
    <row r="2322" spans="5:6" ht="12.75">
      <c r="E2322" s="7"/>
      <c r="F2322" s="7"/>
    </row>
    <row r="2323" spans="5:6" ht="12.75">
      <c r="E2323" s="7"/>
      <c r="F2323" s="7"/>
    </row>
    <row r="2324" spans="5:6" ht="12.75">
      <c r="E2324" s="7"/>
      <c r="F2324" s="7"/>
    </row>
    <row r="2325" spans="5:6" ht="12.75">
      <c r="E2325" s="7"/>
      <c r="F2325" s="7"/>
    </row>
    <row r="2326" spans="5:6" ht="12.75">
      <c r="E2326" s="7"/>
      <c r="F2326" s="7"/>
    </row>
    <row r="2327" spans="5:6" ht="12.75">
      <c r="E2327" s="7"/>
      <c r="F2327" s="7"/>
    </row>
    <row r="2328" spans="5:6" ht="12.75">
      <c r="E2328" s="7"/>
      <c r="F2328" s="7"/>
    </row>
    <row r="2329" spans="5:6" ht="12.75">
      <c r="E2329" s="7"/>
      <c r="F2329" s="7"/>
    </row>
    <row r="2330" spans="5:6" ht="12.75">
      <c r="E2330" s="7"/>
      <c r="F2330" s="7"/>
    </row>
    <row r="2331" spans="5:6" ht="12.75">
      <c r="E2331" s="7"/>
      <c r="F2331" s="7"/>
    </row>
    <row r="2332" spans="5:6" ht="12.75">
      <c r="E2332" s="7"/>
      <c r="F2332" s="7"/>
    </row>
    <row r="2333" spans="5:6" ht="12.75">
      <c r="E2333" s="7"/>
      <c r="F2333" s="7"/>
    </row>
    <row r="2334" spans="5:6" ht="12.75">
      <c r="E2334" s="7"/>
      <c r="F2334" s="7"/>
    </row>
    <row r="2335" spans="5:6" ht="12.75">
      <c r="E2335" s="7"/>
      <c r="F2335" s="7"/>
    </row>
    <row r="2336" spans="5:6" ht="12.75">
      <c r="E2336" s="7"/>
      <c r="F2336" s="7"/>
    </row>
    <row r="2337" spans="5:6" ht="12.75">
      <c r="E2337" s="7"/>
      <c r="F2337" s="7"/>
    </row>
    <row r="2338" spans="5:6" ht="12.75">
      <c r="E2338" s="7"/>
      <c r="F2338" s="7"/>
    </row>
    <row r="2339" spans="5:6" ht="12.75">
      <c r="E2339" s="7"/>
      <c r="F2339" s="7"/>
    </row>
    <row r="2340" spans="5:6" ht="12.75">
      <c r="E2340" s="7"/>
      <c r="F2340" s="7"/>
    </row>
    <row r="2341" spans="5:6" ht="12.75">
      <c r="E2341" s="7"/>
      <c r="F2341" s="7"/>
    </row>
    <row r="2342" spans="5:6" ht="12.75">
      <c r="E2342" s="7"/>
      <c r="F2342" s="7"/>
    </row>
    <row r="2343" spans="5:6" ht="12.75">
      <c r="E2343" s="7"/>
      <c r="F2343" s="7"/>
    </row>
    <row r="2344" spans="5:6" ht="12.75">
      <c r="E2344" s="7"/>
      <c r="F2344" s="7"/>
    </row>
    <row r="2345" spans="5:6" ht="12.75">
      <c r="E2345" s="7"/>
      <c r="F2345" s="7"/>
    </row>
    <row r="2346" spans="5:6" ht="12.75">
      <c r="E2346" s="7"/>
      <c r="F2346" s="7"/>
    </row>
    <row r="2347" spans="5:6" ht="12.75">
      <c r="E2347" s="7"/>
      <c r="F2347" s="7"/>
    </row>
    <row r="2348" spans="5:6" ht="12.75">
      <c r="E2348" s="7"/>
      <c r="F2348" s="7"/>
    </row>
    <row r="2349" spans="5:6" ht="12.75">
      <c r="E2349" s="7"/>
      <c r="F2349" s="7"/>
    </row>
    <row r="2350" spans="5:6" ht="12.75">
      <c r="E2350" s="7"/>
      <c r="F2350" s="7"/>
    </row>
    <row r="2351" spans="5:6" ht="12.75">
      <c r="E2351" s="7"/>
      <c r="F2351" s="7"/>
    </row>
    <row r="2352" spans="5:6" ht="12.75">
      <c r="E2352" s="7"/>
      <c r="F2352" s="7"/>
    </row>
    <row r="2353" spans="5:6" ht="12.75">
      <c r="E2353" s="7"/>
      <c r="F2353" s="7"/>
    </row>
    <row r="2354" spans="5:6" ht="12.75">
      <c r="E2354" s="7"/>
      <c r="F2354" s="7"/>
    </row>
    <row r="2355" spans="5:6" ht="12.75">
      <c r="E2355" s="7"/>
      <c r="F2355" s="7"/>
    </row>
    <row r="2356" spans="5:6" ht="12.75">
      <c r="E2356" s="7"/>
      <c r="F2356" s="7"/>
    </row>
    <row r="2357" spans="5:6" ht="12.75">
      <c r="E2357" s="7"/>
      <c r="F2357" s="7"/>
    </row>
    <row r="2358" spans="5:6" ht="12.75">
      <c r="E2358" s="7"/>
      <c r="F2358" s="7"/>
    </row>
    <row r="2359" spans="5:6" ht="12.75">
      <c r="E2359" s="7"/>
      <c r="F2359" s="7"/>
    </row>
    <row r="2360" spans="5:6" ht="12.75">
      <c r="E2360" s="7"/>
      <c r="F2360" s="7"/>
    </row>
    <row r="2361" spans="5:6" ht="12.75">
      <c r="E2361" s="7"/>
      <c r="F2361" s="7"/>
    </row>
    <row r="2362" spans="5:6" ht="12.75">
      <c r="E2362" s="7"/>
      <c r="F2362" s="7"/>
    </row>
    <row r="2363" spans="5:6" ht="12.75">
      <c r="E2363" s="7"/>
      <c r="F2363" s="7"/>
    </row>
    <row r="2364" spans="5:6" ht="12.75">
      <c r="E2364" s="7"/>
      <c r="F2364" s="7"/>
    </row>
    <row r="2365" spans="5:6" ht="12.75">
      <c r="E2365" s="7"/>
      <c r="F2365" s="7"/>
    </row>
    <row r="2366" spans="5:6" ht="12.75">
      <c r="E2366" s="7"/>
      <c r="F2366" s="7"/>
    </row>
    <row r="2367" spans="5:6" ht="12.75">
      <c r="E2367" s="7"/>
      <c r="F2367" s="7"/>
    </row>
    <row r="2368" spans="5:6" ht="12.75">
      <c r="E2368" s="7"/>
      <c r="F2368" s="7"/>
    </row>
    <row r="2369" spans="5:6" ht="12.75">
      <c r="E2369" s="7"/>
      <c r="F2369" s="7"/>
    </row>
    <row r="2370" spans="5:6" ht="12.75">
      <c r="E2370" s="7"/>
      <c r="F2370" s="7"/>
    </row>
    <row r="2371" spans="5:6" ht="12.75">
      <c r="E2371" s="7"/>
      <c r="F2371" s="7"/>
    </row>
    <row r="2372" spans="5:6" ht="12.75">
      <c r="E2372" s="7"/>
      <c r="F2372" s="7"/>
    </row>
    <row r="2373" spans="5:6" ht="12.75">
      <c r="E2373" s="7"/>
      <c r="F2373" s="7"/>
    </row>
    <row r="2374" spans="5:6" ht="12.75">
      <c r="E2374" s="7"/>
      <c r="F2374" s="7"/>
    </row>
    <row r="2375" spans="5:6" ht="12.75">
      <c r="E2375" s="7"/>
      <c r="F2375" s="7"/>
    </row>
    <row r="2376" spans="5:6" ht="12.75">
      <c r="E2376" s="7"/>
      <c r="F2376" s="7"/>
    </row>
    <row r="2377" spans="5:6" ht="12.75">
      <c r="E2377" s="7"/>
      <c r="F2377" s="7"/>
    </row>
    <row r="2378" spans="5:6" ht="12.75">
      <c r="E2378" s="7"/>
      <c r="F2378" s="7"/>
    </row>
    <row r="2379" spans="5:6" ht="12.75">
      <c r="E2379" s="7"/>
      <c r="F2379" s="7"/>
    </row>
    <row r="2380" spans="5:6" ht="12.75">
      <c r="E2380" s="7"/>
      <c r="F2380" s="7"/>
    </row>
    <row r="2381" spans="5:6" ht="12.75">
      <c r="E2381" s="7"/>
      <c r="F2381" s="7"/>
    </row>
    <row r="2382" spans="5:6" ht="12.75">
      <c r="E2382" s="7"/>
      <c r="F2382" s="7"/>
    </row>
    <row r="2383" spans="5:6" ht="12.75">
      <c r="E2383" s="7"/>
      <c r="F2383" s="7"/>
    </row>
    <row r="2384" spans="5:6" ht="12.75">
      <c r="E2384" s="7"/>
      <c r="F2384" s="7"/>
    </row>
    <row r="2385" spans="5:6" ht="12.75">
      <c r="E2385" s="7"/>
      <c r="F2385" s="7"/>
    </row>
    <row r="2386" spans="5:6" ht="12.75">
      <c r="E2386" s="7"/>
      <c r="F2386" s="7"/>
    </row>
    <row r="2387" spans="5:6" ht="12.75">
      <c r="E2387" s="7"/>
      <c r="F2387" s="7"/>
    </row>
    <row r="2388" spans="5:6" ht="12.75">
      <c r="E2388" s="7"/>
      <c r="F2388" s="7"/>
    </row>
    <row r="2389" spans="5:6" ht="12.75">
      <c r="E2389" s="7"/>
      <c r="F2389" s="7"/>
    </row>
    <row r="2390" spans="5:6" ht="12.75">
      <c r="E2390" s="7"/>
      <c r="F2390" s="7"/>
    </row>
    <row r="2391" spans="5:6" ht="12.75">
      <c r="E2391" s="7"/>
      <c r="F2391" s="7"/>
    </row>
    <row r="2392" spans="5:6" ht="12.75">
      <c r="E2392" s="7"/>
      <c r="F2392" s="7"/>
    </row>
    <row r="2393" spans="5:6" ht="12.75">
      <c r="E2393" s="7"/>
      <c r="F2393" s="7"/>
    </row>
    <row r="2394" spans="5:6" ht="12.75">
      <c r="E2394" s="7"/>
      <c r="F2394" s="7"/>
    </row>
    <row r="2395" spans="5:6" ht="12.75">
      <c r="E2395" s="7"/>
      <c r="F2395" s="7"/>
    </row>
    <row r="2396" spans="5:6" ht="12.75">
      <c r="E2396" s="7"/>
      <c r="F2396" s="7"/>
    </row>
    <row r="2397" spans="5:6" ht="12.75">
      <c r="E2397" s="7"/>
      <c r="F2397" s="7"/>
    </row>
    <row r="2398" spans="5:6" ht="12.75">
      <c r="E2398" s="7"/>
      <c r="F2398" s="7"/>
    </row>
    <row r="2399" spans="5:6" ht="12.75">
      <c r="E2399" s="7"/>
      <c r="F2399" s="7"/>
    </row>
    <row r="2400" spans="5:6" ht="12.75">
      <c r="E2400" s="7"/>
      <c r="F2400" s="7"/>
    </row>
    <row r="2401" spans="5:6" ht="12.75">
      <c r="E2401" s="7"/>
      <c r="F2401" s="7"/>
    </row>
    <row r="2402" spans="5:6" ht="12.75">
      <c r="E2402" s="7"/>
      <c r="F2402" s="7"/>
    </row>
    <row r="2403" spans="5:6" ht="12.75">
      <c r="E2403" s="7"/>
      <c r="F2403" s="7"/>
    </row>
    <row r="2404" spans="5:6" ht="12.75">
      <c r="E2404" s="7"/>
      <c r="F2404" s="7"/>
    </row>
    <row r="2405" spans="5:6" ht="12.75">
      <c r="E2405" s="7"/>
      <c r="F2405" s="7"/>
    </row>
    <row r="2406" spans="5:6" ht="12.75">
      <c r="E2406" s="7"/>
      <c r="F2406" s="7"/>
    </row>
    <row r="2407" spans="5:6" ht="12.75">
      <c r="E2407" s="7"/>
      <c r="F2407" s="7"/>
    </row>
    <row r="2408" spans="5:6" ht="12.75">
      <c r="E2408" s="7"/>
      <c r="F2408" s="7"/>
    </row>
    <row r="2409" spans="5:6" ht="12.75">
      <c r="E2409" s="7"/>
      <c r="F2409" s="7"/>
    </row>
    <row r="2410" spans="5:6" ht="12.75">
      <c r="E2410" s="7"/>
      <c r="F2410" s="7"/>
    </row>
    <row r="2411" spans="5:6" ht="12.75">
      <c r="E2411" s="7"/>
      <c r="F2411" s="7"/>
    </row>
    <row r="2412" spans="5:6" ht="12.75">
      <c r="E2412" s="7"/>
      <c r="F2412" s="7"/>
    </row>
    <row r="2413" spans="5:6" ht="12.75">
      <c r="E2413" s="7"/>
      <c r="F2413" s="7"/>
    </row>
    <row r="2414" spans="5:6" ht="12.75">
      <c r="E2414" s="7"/>
      <c r="F2414" s="7"/>
    </row>
    <row r="2415" spans="5:6" ht="12.75">
      <c r="E2415" s="7"/>
      <c r="F2415" s="7"/>
    </row>
    <row r="2416" spans="5:6" ht="12.75">
      <c r="E2416" s="7"/>
      <c r="F2416" s="7"/>
    </row>
    <row r="2417" spans="5:6" ht="12.75">
      <c r="E2417" s="7"/>
      <c r="F2417" s="7"/>
    </row>
    <row r="2418" spans="5:6" ht="12.75">
      <c r="E2418" s="7"/>
      <c r="F2418" s="7"/>
    </row>
    <row r="2419" spans="5:6" ht="12.75">
      <c r="E2419" s="7"/>
      <c r="F2419" s="7"/>
    </row>
    <row r="2420" spans="5:6" ht="12.75">
      <c r="E2420" s="7"/>
      <c r="F2420" s="7"/>
    </row>
    <row r="2421" spans="5:6" ht="12.75">
      <c r="E2421" s="7"/>
      <c r="F2421" s="7"/>
    </row>
    <row r="2422" spans="5:6" ht="12.75">
      <c r="E2422" s="7"/>
      <c r="F2422" s="7"/>
    </row>
    <row r="2423" spans="5:6" ht="12.75">
      <c r="E2423" s="7"/>
      <c r="F2423" s="7"/>
    </row>
    <row r="2424" spans="5:6" ht="12.75">
      <c r="E2424" s="7"/>
      <c r="F2424" s="7"/>
    </row>
    <row r="2425" spans="5:6" ht="12.75">
      <c r="E2425" s="7"/>
      <c r="F2425" s="7"/>
    </row>
    <row r="2426" spans="5:6" ht="12.75">
      <c r="E2426" s="7"/>
      <c r="F2426" s="7"/>
    </row>
    <row r="2427" spans="5:6" ht="12.75">
      <c r="E2427" s="7"/>
      <c r="F2427" s="7"/>
    </row>
    <row r="2428" spans="5:6" ht="12.75">
      <c r="E2428" s="7"/>
      <c r="F2428" s="7"/>
    </row>
    <row r="2429" spans="5:6" ht="12.75">
      <c r="E2429" s="7"/>
      <c r="F2429" s="7"/>
    </row>
    <row r="2430" spans="5:6" ht="12.75">
      <c r="E2430" s="7"/>
      <c r="F2430" s="7"/>
    </row>
    <row r="2431" spans="5:6" ht="12.75">
      <c r="E2431" s="7"/>
      <c r="F2431" s="7"/>
    </row>
    <row r="2432" spans="5:6" ht="12.75">
      <c r="E2432" s="7"/>
      <c r="F2432" s="7"/>
    </row>
    <row r="2433" spans="5:6" ht="12.75">
      <c r="E2433" s="7"/>
      <c r="F2433" s="7"/>
    </row>
    <row r="2434" spans="5:6" ht="12.75">
      <c r="E2434" s="7"/>
      <c r="F2434" s="7"/>
    </row>
    <row r="2435" spans="5:6" ht="12.75">
      <c r="E2435" s="7"/>
      <c r="F2435" s="7"/>
    </row>
    <row r="2436" spans="5:6" ht="12.75">
      <c r="E2436" s="7"/>
      <c r="F2436" s="7"/>
    </row>
    <row r="2437" spans="5:6" ht="12.75">
      <c r="E2437" s="7"/>
      <c r="F2437" s="7"/>
    </row>
    <row r="2438" spans="5:6" ht="12.75">
      <c r="E2438" s="7"/>
      <c r="F2438" s="7"/>
    </row>
    <row r="2439" spans="5:6" ht="12.75">
      <c r="E2439" s="7"/>
      <c r="F2439" s="7"/>
    </row>
    <row r="2440" spans="5:6" ht="12.75">
      <c r="E2440" s="7"/>
      <c r="F2440" s="7"/>
    </row>
    <row r="2441" spans="5:6" ht="12.75">
      <c r="E2441" s="7"/>
      <c r="F2441" s="7"/>
    </row>
    <row r="2442" spans="5:6" ht="12.75">
      <c r="E2442" s="7"/>
      <c r="F2442" s="7"/>
    </row>
    <row r="2443" spans="5:6" ht="12.75">
      <c r="E2443" s="7"/>
      <c r="F2443" s="7"/>
    </row>
    <row r="2444" spans="5:6" ht="12.75">
      <c r="E2444" s="7"/>
      <c r="F2444" s="7"/>
    </row>
    <row r="2445" spans="5:6" ht="12.75">
      <c r="E2445" s="7"/>
      <c r="F2445" s="7"/>
    </row>
    <row r="2446" spans="5:6" ht="12.75">
      <c r="E2446" s="7"/>
      <c r="F2446" s="7"/>
    </row>
    <row r="2447" spans="5:6" ht="12.75">
      <c r="E2447" s="7"/>
      <c r="F2447" s="7"/>
    </row>
    <row r="2448" spans="5:6" ht="12.75">
      <c r="E2448" s="7"/>
      <c r="F2448" s="7"/>
    </row>
    <row r="2449" spans="5:6" ht="12.75">
      <c r="E2449" s="7"/>
      <c r="F2449" s="7"/>
    </row>
    <row r="2450" spans="5:6" ht="12.75">
      <c r="E2450" s="7"/>
      <c r="F2450" s="7"/>
    </row>
    <row r="2451" spans="5:6" ht="12.75">
      <c r="E2451" s="7"/>
      <c r="F2451" s="7"/>
    </row>
    <row r="2452" spans="5:6" ht="12.75">
      <c r="E2452" s="7"/>
      <c r="F2452" s="7"/>
    </row>
    <row r="2453" spans="5:6" ht="12.75">
      <c r="E2453" s="7"/>
      <c r="F2453" s="7"/>
    </row>
    <row r="2454" spans="5:6" ht="12.75">
      <c r="E2454" s="7"/>
      <c r="F2454" s="7"/>
    </row>
    <row r="2455" spans="5:6" ht="12.75">
      <c r="E2455" s="7"/>
      <c r="F2455" s="7"/>
    </row>
    <row r="2456" spans="5:6" ht="12.75">
      <c r="E2456" s="7"/>
      <c r="F2456" s="7"/>
    </row>
    <row r="2457" spans="5:6" ht="12.75">
      <c r="E2457" s="7"/>
      <c r="F2457" s="7"/>
    </row>
    <row r="2458" spans="5:6" ht="12.75">
      <c r="E2458" s="7"/>
      <c r="F2458" s="7"/>
    </row>
    <row r="2459" spans="5:6" ht="12.75">
      <c r="E2459" s="7"/>
      <c r="F2459" s="7"/>
    </row>
    <row r="2460" spans="5:6" ht="12.75">
      <c r="E2460" s="7"/>
      <c r="F2460" s="7"/>
    </row>
    <row r="2461" spans="5:6" ht="12.75">
      <c r="E2461" s="7"/>
      <c r="F2461" s="7"/>
    </row>
    <row r="2462" spans="5:6" ht="12.75">
      <c r="E2462" s="7"/>
      <c r="F2462" s="7"/>
    </row>
    <row r="2463" spans="5:6" ht="12.75">
      <c r="E2463" s="7"/>
      <c r="F2463" s="7"/>
    </row>
    <row r="2464" spans="5:6" ht="12.75">
      <c r="E2464" s="7"/>
      <c r="F2464" s="7"/>
    </row>
    <row r="2465" spans="5:6" ht="12.75">
      <c r="E2465" s="7"/>
      <c r="F2465" s="7"/>
    </row>
    <row r="2466" spans="5:6" ht="12.75">
      <c r="E2466" s="7"/>
      <c r="F2466" s="7"/>
    </row>
    <row r="2467" spans="5:6" ht="12.75">
      <c r="E2467" s="7"/>
      <c r="F2467" s="7"/>
    </row>
    <row r="2468" spans="5:6" ht="12.75">
      <c r="E2468" s="7"/>
      <c r="F2468" s="7"/>
    </row>
    <row r="2469" spans="5:6" ht="12.75">
      <c r="E2469" s="7"/>
      <c r="F2469" s="7"/>
    </row>
    <row r="2470" spans="5:6" ht="12.75">
      <c r="E2470" s="7"/>
      <c r="F2470" s="7"/>
    </row>
    <row r="2471" spans="5:6" ht="12.75">
      <c r="E2471" s="7"/>
      <c r="F2471" s="7"/>
    </row>
    <row r="2472" spans="5:6" ht="12.75">
      <c r="E2472" s="7"/>
      <c r="F2472" s="7"/>
    </row>
    <row r="2473" spans="5:6" ht="12.75">
      <c r="E2473" s="7"/>
      <c r="F2473" s="7"/>
    </row>
    <row r="2474" spans="5:6" ht="12.75">
      <c r="E2474" s="7"/>
      <c r="F2474" s="7"/>
    </row>
    <row r="2475" spans="5:6" ht="12.75">
      <c r="E2475" s="7"/>
      <c r="F2475" s="7"/>
    </row>
    <row r="2476" spans="5:6" ht="12.75">
      <c r="E2476" s="7"/>
      <c r="F2476" s="7"/>
    </row>
    <row r="2477" spans="5:6" ht="12.75">
      <c r="E2477" s="7"/>
      <c r="F2477" s="7"/>
    </row>
    <row r="2478" spans="5:6" ht="12.75">
      <c r="E2478" s="7"/>
      <c r="F2478" s="7"/>
    </row>
    <row r="2479" spans="5:6" ht="12.75">
      <c r="E2479" s="7"/>
      <c r="F2479" s="7"/>
    </row>
    <row r="2480" spans="5:6" ht="12.75">
      <c r="E2480" s="7"/>
      <c r="F2480" s="7"/>
    </row>
    <row r="2481" spans="5:6" ht="12.75">
      <c r="E2481" s="7"/>
      <c r="F2481" s="7"/>
    </row>
    <row r="2482" spans="5:6" ht="12.75">
      <c r="E2482" s="7"/>
      <c r="F2482" s="7"/>
    </row>
    <row r="2483" spans="5:6" ht="12.75">
      <c r="E2483" s="7"/>
      <c r="F2483" s="7"/>
    </row>
    <row r="2484" spans="5:6" ht="12.75">
      <c r="E2484" s="7"/>
      <c r="F2484" s="7"/>
    </row>
    <row r="2485" spans="5:6" ht="12.75">
      <c r="E2485" s="7"/>
      <c r="F2485" s="7"/>
    </row>
    <row r="2486" spans="5:6" ht="12.75">
      <c r="E2486" s="7"/>
      <c r="F2486" s="7"/>
    </row>
    <row r="2487" spans="5:6" ht="12.75">
      <c r="E2487" s="7"/>
      <c r="F2487" s="7"/>
    </row>
    <row r="2488" spans="5:6" ht="12.75">
      <c r="E2488" s="7"/>
      <c r="F2488" s="7"/>
    </row>
    <row r="2489" spans="5:6" ht="12.75">
      <c r="E2489" s="7"/>
      <c r="F2489" s="7"/>
    </row>
    <row r="2490" spans="5:6" ht="12.75">
      <c r="E2490" s="7"/>
      <c r="F2490" s="7"/>
    </row>
    <row r="2491" spans="5:6" ht="12.75">
      <c r="E2491" s="7"/>
      <c r="F2491" s="7"/>
    </row>
    <row r="2492" spans="5:6" ht="12.75">
      <c r="E2492" s="7"/>
      <c r="F2492" s="7"/>
    </row>
    <row r="2493" spans="5:6" ht="12.75">
      <c r="E2493" s="7"/>
      <c r="F2493" s="7"/>
    </row>
    <row r="2494" spans="5:6" ht="12.75">
      <c r="E2494" s="7"/>
      <c r="F2494" s="7"/>
    </row>
    <row r="2495" spans="5:6" ht="12.75">
      <c r="E2495" s="7"/>
      <c r="F2495" s="7"/>
    </row>
    <row r="2496" spans="5:6" ht="12.75">
      <c r="E2496" s="7"/>
      <c r="F2496" s="7"/>
    </row>
    <row r="2497" spans="5:6" ht="12.75">
      <c r="E2497" s="7"/>
      <c r="F2497" s="7"/>
    </row>
    <row r="2498" spans="5:6" ht="12.75">
      <c r="E2498" s="7"/>
      <c r="F2498" s="7"/>
    </row>
    <row r="2499" spans="5:6" ht="12.75">
      <c r="E2499" s="7"/>
      <c r="F2499" s="7"/>
    </row>
    <row r="2500" spans="5:6" ht="12.75">
      <c r="E2500" s="7"/>
      <c r="F2500" s="7"/>
    </row>
    <row r="2501" spans="5:6" ht="12.75">
      <c r="E2501" s="7"/>
      <c r="F2501" s="7"/>
    </row>
    <row r="2502" spans="5:6" ht="12.75">
      <c r="E2502" s="7"/>
      <c r="F2502" s="7"/>
    </row>
    <row r="2503" spans="5:6" ht="12.75">
      <c r="E2503" s="7"/>
      <c r="F2503" s="7"/>
    </row>
    <row r="2504" spans="5:6" ht="12.75">
      <c r="E2504" s="7"/>
      <c r="F2504" s="7"/>
    </row>
    <row r="2505" spans="5:6" ht="12.75">
      <c r="E2505" s="7"/>
      <c r="F2505" s="7"/>
    </row>
    <row r="2506" spans="5:6" ht="12.75">
      <c r="E2506" s="7"/>
      <c r="F2506" s="7"/>
    </row>
    <row r="2507" spans="5:6" ht="12.75">
      <c r="E2507" s="7"/>
      <c r="F2507" s="7"/>
    </row>
    <row r="2508" spans="5:6" ht="12.75">
      <c r="E2508" s="7"/>
      <c r="F2508" s="7"/>
    </row>
    <row r="2509" spans="5:6" ht="12.75">
      <c r="E2509" s="7"/>
      <c r="F2509" s="7"/>
    </row>
    <row r="2510" spans="5:6" ht="12.75">
      <c r="E2510" s="7"/>
      <c r="F2510" s="7"/>
    </row>
    <row r="2511" spans="5:6" ht="12.75">
      <c r="E2511" s="7"/>
      <c r="F2511" s="7"/>
    </row>
    <row r="2512" spans="5:6" ht="12.75">
      <c r="E2512" s="7"/>
      <c r="F2512" s="7"/>
    </row>
    <row r="2513" spans="5:6" ht="12.75">
      <c r="E2513" s="7"/>
      <c r="F2513" s="7"/>
    </row>
    <row r="2514" spans="5:6" ht="12.75">
      <c r="E2514" s="7"/>
      <c r="F2514" s="7"/>
    </row>
    <row r="2515" spans="5:6" ht="12.75">
      <c r="E2515" s="7"/>
      <c r="F2515" s="7"/>
    </row>
    <row r="2516" spans="5:6" ht="12.75">
      <c r="E2516" s="7"/>
      <c r="F2516" s="7"/>
    </row>
    <row r="2517" spans="5:6" ht="12.75">
      <c r="E2517" s="7"/>
      <c r="F2517" s="7"/>
    </row>
    <row r="2518" spans="5:6" ht="12.75">
      <c r="E2518" s="7"/>
      <c r="F2518" s="7"/>
    </row>
    <row r="2519" spans="5:6" ht="12.75">
      <c r="E2519" s="7"/>
      <c r="F2519" s="7"/>
    </row>
    <row r="2520" spans="5:6" ht="12.75">
      <c r="E2520" s="7"/>
      <c r="F2520" s="7"/>
    </row>
    <row r="2521" spans="5:6" ht="12.75">
      <c r="E2521" s="7"/>
      <c r="F2521" s="7"/>
    </row>
    <row r="2522" spans="5:6" ht="12.75">
      <c r="E2522" s="7"/>
      <c r="F2522" s="7"/>
    </row>
    <row r="2523" spans="5:6" ht="12.75">
      <c r="E2523" s="7"/>
      <c r="F2523" s="7"/>
    </row>
    <row r="2524" spans="5:6" ht="12.75">
      <c r="E2524" s="7"/>
      <c r="F2524" s="7"/>
    </row>
    <row r="2525" spans="5:6" ht="12.75">
      <c r="E2525" s="7"/>
      <c r="F2525" s="7"/>
    </row>
    <row r="2526" spans="5:6" ht="12.75">
      <c r="E2526" s="7"/>
      <c r="F2526" s="7"/>
    </row>
    <row r="2527" spans="5:6" ht="12.75">
      <c r="E2527" s="7"/>
      <c r="F2527" s="7"/>
    </row>
    <row r="2528" spans="5:6" ht="12.75">
      <c r="E2528" s="7"/>
      <c r="F2528" s="7"/>
    </row>
    <row r="2529" spans="5:6" ht="12.75">
      <c r="E2529" s="7"/>
      <c r="F2529" s="7"/>
    </row>
    <row r="2530" spans="5:6" ht="12.75">
      <c r="E2530" s="7"/>
      <c r="F2530" s="7"/>
    </row>
    <row r="2531" spans="5:6" ht="12.75">
      <c r="E2531" s="7"/>
      <c r="F2531" s="7"/>
    </row>
    <row r="2532" spans="5:6" ht="12.75">
      <c r="E2532" s="7"/>
      <c r="F2532" s="7"/>
    </row>
    <row r="2533" spans="5:6" ht="12.75">
      <c r="E2533" s="7"/>
      <c r="F2533" s="7"/>
    </row>
    <row r="2534" spans="5:6" ht="12.75">
      <c r="E2534" s="7"/>
      <c r="F2534" s="7"/>
    </row>
    <row r="2535" spans="5:6" ht="12.75">
      <c r="E2535" s="7"/>
      <c r="F2535" s="7"/>
    </row>
    <row r="2536" spans="5:6" ht="12.75">
      <c r="E2536" s="7"/>
      <c r="F2536" s="7"/>
    </row>
    <row r="2537" spans="5:6" ht="12.75">
      <c r="E2537" s="7"/>
      <c r="F2537" s="7"/>
    </row>
    <row r="2538" spans="5:6" ht="12.75">
      <c r="E2538" s="7"/>
      <c r="F2538" s="7"/>
    </row>
    <row r="2539" spans="5:6" ht="12.75">
      <c r="E2539" s="7"/>
      <c r="F2539" s="7"/>
    </row>
    <row r="2540" spans="5:6" ht="12.75">
      <c r="E2540" s="7"/>
      <c r="F2540" s="7"/>
    </row>
    <row r="2541" spans="5:6" ht="12.75">
      <c r="E2541" s="7"/>
      <c r="F2541" s="7"/>
    </row>
    <row r="2542" spans="5:6" ht="12.75">
      <c r="E2542" s="7"/>
      <c r="F2542" s="7"/>
    </row>
    <row r="2543" spans="5:6" ht="12.75">
      <c r="E2543" s="7"/>
      <c r="F2543" s="7"/>
    </row>
    <row r="2544" spans="5:6" ht="12.75">
      <c r="E2544" s="7"/>
      <c r="F2544" s="7"/>
    </row>
    <row r="2545" spans="5:6" ht="12.75">
      <c r="E2545" s="7"/>
      <c r="F2545" s="7"/>
    </row>
    <row r="2546" spans="5:6" ht="12.75">
      <c r="E2546" s="7"/>
      <c r="F2546" s="7"/>
    </row>
    <row r="2547" spans="5:6" ht="12.75">
      <c r="E2547" s="7"/>
      <c r="F2547" s="7"/>
    </row>
    <row r="2548" spans="5:6" ht="12.75">
      <c r="E2548" s="7"/>
      <c r="F2548" s="7"/>
    </row>
    <row r="2549" spans="5:6" ht="12.75">
      <c r="E2549" s="7"/>
      <c r="F2549" s="7"/>
    </row>
    <row r="2550" spans="5:6" ht="12.75">
      <c r="E2550" s="7"/>
      <c r="F2550" s="7"/>
    </row>
    <row r="2551" spans="5:6" ht="12.75">
      <c r="E2551" s="7"/>
      <c r="F2551" s="7"/>
    </row>
    <row r="2552" spans="5:6" ht="12.75">
      <c r="E2552" s="7"/>
      <c r="F2552" s="7"/>
    </row>
    <row r="2553" spans="5:6" ht="12.75">
      <c r="E2553" s="7"/>
      <c r="F2553" s="7"/>
    </row>
    <row r="2554" spans="5:6" ht="12.75">
      <c r="E2554" s="7"/>
      <c r="F2554" s="7"/>
    </row>
    <row r="2555" spans="5:6" ht="12.75">
      <c r="E2555" s="7"/>
      <c r="F2555" s="7"/>
    </row>
    <row r="2556" spans="5:6" ht="12.75">
      <c r="E2556" s="7"/>
      <c r="F2556" s="7"/>
    </row>
    <row r="2557" spans="5:6" ht="12.75">
      <c r="E2557" s="7"/>
      <c r="F2557" s="7"/>
    </row>
    <row r="2558" spans="5:6" ht="12.75">
      <c r="E2558" s="7"/>
      <c r="F2558" s="7"/>
    </row>
    <row r="2559" spans="5:6" ht="12.75">
      <c r="E2559" s="7"/>
      <c r="F2559" s="7"/>
    </row>
    <row r="2560" spans="5:6" ht="12.75">
      <c r="E2560" s="7"/>
      <c r="F2560" s="7"/>
    </row>
    <row r="2561" spans="5:6" ht="12.75">
      <c r="E2561" s="7"/>
      <c r="F2561" s="7"/>
    </row>
    <row r="2562" spans="5:6" ht="12.75">
      <c r="E2562" s="7"/>
      <c r="F2562" s="7"/>
    </row>
    <row r="2563" spans="5:6" ht="12.75">
      <c r="E2563" s="7"/>
      <c r="F2563" s="7"/>
    </row>
    <row r="2564" spans="5:6" ht="12.75">
      <c r="E2564" s="7"/>
      <c r="F2564" s="7"/>
    </row>
    <row r="2565" spans="5:6" ht="12.75">
      <c r="E2565" s="7"/>
      <c r="F2565" s="7"/>
    </row>
    <row r="2566" spans="5:6" ht="12.75">
      <c r="E2566" s="7"/>
      <c r="F2566" s="7"/>
    </row>
    <row r="2567" spans="5:6" ht="12.75">
      <c r="E2567" s="7"/>
      <c r="F2567" s="7"/>
    </row>
    <row r="2568" spans="5:6" ht="12.75">
      <c r="E2568" s="7"/>
      <c r="F2568" s="7"/>
    </row>
    <row r="2569" spans="5:6" ht="12.75">
      <c r="E2569" s="7"/>
      <c r="F2569" s="7"/>
    </row>
    <row r="2570" spans="5:6" ht="12.75">
      <c r="E2570" s="7"/>
      <c r="F2570" s="7"/>
    </row>
    <row r="2571" spans="5:6" ht="12.75">
      <c r="E2571" s="7"/>
      <c r="F2571" s="7"/>
    </row>
    <row r="2572" spans="5:6" ht="12.75">
      <c r="E2572" s="7"/>
      <c r="F2572" s="7"/>
    </row>
    <row r="2573" spans="5:6" ht="12.75">
      <c r="E2573" s="7"/>
      <c r="F2573" s="7"/>
    </row>
    <row r="2574" spans="5:6" ht="12.75">
      <c r="E2574" s="7"/>
      <c r="F2574" s="7"/>
    </row>
    <row r="2575" spans="5:6" ht="12.75">
      <c r="E2575" s="7"/>
      <c r="F2575" s="7"/>
    </row>
    <row r="2576" spans="5:6" ht="12.75">
      <c r="E2576" s="7"/>
      <c r="F2576" s="7"/>
    </row>
    <row r="2577" spans="5:6" ht="12.75">
      <c r="E2577" s="7"/>
      <c r="F2577" s="7"/>
    </row>
    <row r="2578" spans="5:6" ht="12.75">
      <c r="E2578" s="7"/>
      <c r="F2578" s="7"/>
    </row>
    <row r="2579" spans="5:6" ht="12.75">
      <c r="E2579" s="7"/>
      <c r="F2579" s="7"/>
    </row>
    <row r="2580" spans="5:6" ht="12.75">
      <c r="E2580" s="7"/>
      <c r="F2580" s="7"/>
    </row>
    <row r="2581" spans="5:6" ht="12.75">
      <c r="E2581" s="7"/>
      <c r="F2581" s="7"/>
    </row>
    <row r="2582" spans="5:6" ht="12.75">
      <c r="E2582" s="7"/>
      <c r="F2582" s="7"/>
    </row>
    <row r="2583" spans="5:6" ht="12.75">
      <c r="E2583" s="7"/>
      <c r="F2583" s="7"/>
    </row>
    <row r="2584" spans="5:6" ht="12.75">
      <c r="E2584" s="7"/>
      <c r="F2584" s="7"/>
    </row>
    <row r="2585" spans="5:6" ht="12.75">
      <c r="E2585" s="7"/>
      <c r="F2585" s="7"/>
    </row>
    <row r="2586" spans="5:6" ht="12.75">
      <c r="E2586" s="7"/>
      <c r="F2586" s="7"/>
    </row>
    <row r="2587" spans="5:6" ht="12.75">
      <c r="E2587" s="7"/>
      <c r="F2587" s="7"/>
    </row>
    <row r="2588" spans="5:6" ht="12.75">
      <c r="E2588" s="7"/>
      <c r="F2588" s="7"/>
    </row>
    <row r="2589" spans="5:6" ht="12.75">
      <c r="E2589" s="7"/>
      <c r="F2589" s="7"/>
    </row>
    <row r="2590" spans="5:6" ht="12.75">
      <c r="E2590" s="7"/>
      <c r="F2590" s="7"/>
    </row>
    <row r="2591" spans="5:6" ht="12.75">
      <c r="E2591" s="7"/>
      <c r="F2591" s="7"/>
    </row>
    <row r="2592" spans="5:6" ht="12.75">
      <c r="E2592" s="7"/>
      <c r="F2592" s="7"/>
    </row>
    <row r="2593" spans="5:6" ht="12.75">
      <c r="E2593" s="7"/>
      <c r="F2593" s="7"/>
    </row>
    <row r="2594" spans="5:6" ht="12.75">
      <c r="E2594" s="7"/>
      <c r="F2594" s="7"/>
    </row>
    <row r="2595" spans="5:6" ht="12.75">
      <c r="E2595" s="7"/>
      <c r="F2595" s="7"/>
    </row>
    <row r="2596" spans="5:6" ht="12.75">
      <c r="E2596" s="7"/>
      <c r="F2596" s="7"/>
    </row>
    <row r="2597" spans="5:6" ht="12.75">
      <c r="E2597" s="7"/>
      <c r="F2597" s="7"/>
    </row>
    <row r="2598" spans="5:6" ht="12.75">
      <c r="E2598" s="7"/>
      <c r="F2598" s="7"/>
    </row>
    <row r="2599" spans="5:6" ht="12.75">
      <c r="E2599" s="7"/>
      <c r="F2599" s="7"/>
    </row>
    <row r="2600" spans="5:6" ht="12.75">
      <c r="E2600" s="7"/>
      <c r="F2600" s="7"/>
    </row>
    <row r="2601" spans="5:6" ht="12.75">
      <c r="E2601" s="7"/>
      <c r="F2601" s="7"/>
    </row>
    <row r="2602" spans="5:6" ht="12.75">
      <c r="E2602" s="7"/>
      <c r="F2602" s="7"/>
    </row>
    <row r="2603" spans="5:6" ht="12.75">
      <c r="E2603" s="7"/>
      <c r="F2603" s="7"/>
    </row>
    <row r="2604" spans="5:6" ht="12.75">
      <c r="E2604" s="7"/>
      <c r="F2604" s="7"/>
    </row>
    <row r="2605" spans="5:6" ht="12.75">
      <c r="E2605" s="7"/>
      <c r="F2605" s="7"/>
    </row>
    <row r="2606" spans="5:6" ht="12.75">
      <c r="E2606" s="7"/>
      <c r="F2606" s="7"/>
    </row>
    <row r="2607" spans="5:6" ht="12.75">
      <c r="E2607" s="7"/>
      <c r="F2607" s="7"/>
    </row>
    <row r="2608" spans="5:6" ht="12.75">
      <c r="E2608" s="7"/>
      <c r="F2608" s="7"/>
    </row>
    <row r="2609" spans="5:6" ht="12.75">
      <c r="E2609" s="7"/>
      <c r="F2609" s="7"/>
    </row>
    <row r="2610" spans="5:6" ht="12.75">
      <c r="E2610" s="7"/>
      <c r="F2610" s="7"/>
    </row>
    <row r="2611" spans="5:6" ht="12.75">
      <c r="E2611" s="7"/>
      <c r="F2611" s="7"/>
    </row>
    <row r="2612" spans="5:6" ht="12.75">
      <c r="E2612" s="7"/>
      <c r="F2612" s="7"/>
    </row>
    <row r="2613" spans="5:6" ht="12.75">
      <c r="E2613" s="7"/>
      <c r="F2613" s="7"/>
    </row>
    <row r="2614" spans="5:6" ht="12.75">
      <c r="E2614" s="7"/>
      <c r="F2614" s="7"/>
    </row>
    <row r="2615" spans="5:6" ht="12.75">
      <c r="E2615" s="7"/>
      <c r="F2615" s="7"/>
    </row>
    <row r="2616" spans="5:6" ht="12.75">
      <c r="E2616" s="7"/>
      <c r="F2616" s="7"/>
    </row>
    <row r="2617" spans="5:6" ht="12.75">
      <c r="E2617" s="7"/>
      <c r="F2617" s="7"/>
    </row>
    <row r="2618" spans="5:6" ht="12.75">
      <c r="E2618" s="7"/>
      <c r="F2618" s="7"/>
    </row>
    <row r="2619" spans="5:6" ht="12.75">
      <c r="E2619" s="7"/>
      <c r="F2619" s="7"/>
    </row>
    <row r="2620" spans="5:6" ht="12.75">
      <c r="E2620" s="7"/>
      <c r="F2620" s="7"/>
    </row>
    <row r="2621" spans="5:6" ht="12.75">
      <c r="E2621" s="7"/>
      <c r="F2621" s="7"/>
    </row>
    <row r="2622" spans="5:6" ht="12.75">
      <c r="E2622" s="7"/>
      <c r="F2622" s="7"/>
    </row>
    <row r="2623" spans="5:6" ht="12.75">
      <c r="E2623" s="7"/>
      <c r="F2623" s="7"/>
    </row>
    <row r="2624" spans="5:6" ht="12.75">
      <c r="E2624" s="7"/>
      <c r="F2624" s="7"/>
    </row>
    <row r="2625" spans="5:6" ht="12.75">
      <c r="E2625" s="7"/>
      <c r="F2625" s="7"/>
    </row>
    <row r="2626" spans="5:6" ht="12.75">
      <c r="E2626" s="7"/>
      <c r="F2626" s="7"/>
    </row>
    <row r="2627" spans="5:6" ht="12.75">
      <c r="E2627" s="7"/>
      <c r="F2627" s="7"/>
    </row>
    <row r="2628" spans="5:6" ht="12.75">
      <c r="E2628" s="7"/>
      <c r="F2628" s="7"/>
    </row>
    <row r="2629" spans="5:6" ht="12.75">
      <c r="E2629" s="7"/>
      <c r="F2629" s="7"/>
    </row>
    <row r="2630" spans="5:6" ht="12.75">
      <c r="E2630" s="7"/>
      <c r="F2630" s="7"/>
    </row>
    <row r="2631" spans="5:6" ht="12.75">
      <c r="E2631" s="7"/>
      <c r="F2631" s="7"/>
    </row>
    <row r="2632" spans="5:6" ht="12.75">
      <c r="E2632" s="7"/>
      <c r="F2632" s="7"/>
    </row>
    <row r="2633" spans="5:6" ht="12.75">
      <c r="E2633" s="7"/>
      <c r="F2633" s="7"/>
    </row>
    <row r="2634" spans="5:6" ht="12.75">
      <c r="E2634" s="7"/>
      <c r="F2634" s="7"/>
    </row>
    <row r="2635" spans="5:6" ht="12.75">
      <c r="E2635" s="7"/>
      <c r="F2635" s="7"/>
    </row>
    <row r="2636" spans="5:6" ht="12.75">
      <c r="E2636" s="7"/>
      <c r="F2636" s="7"/>
    </row>
    <row r="2637" spans="5:6" ht="12.75">
      <c r="E2637" s="7"/>
      <c r="F2637" s="7"/>
    </row>
    <row r="2638" spans="5:6" ht="12.75">
      <c r="E2638" s="7"/>
      <c r="F2638" s="7"/>
    </row>
    <row r="2639" spans="5:6" ht="12.75">
      <c r="E2639" s="7"/>
      <c r="F2639" s="7"/>
    </row>
    <row r="2640" spans="5:6" ht="12.75">
      <c r="E2640" s="7"/>
      <c r="F2640" s="7"/>
    </row>
    <row r="2641" spans="5:6" ht="12.75">
      <c r="E2641" s="7"/>
      <c r="F2641" s="7"/>
    </row>
    <row r="2642" spans="5:6" ht="12.75">
      <c r="E2642" s="7"/>
      <c r="F2642" s="7"/>
    </row>
    <row r="2643" spans="5:6" ht="12.75">
      <c r="E2643" s="7"/>
      <c r="F2643" s="7"/>
    </row>
    <row r="2644" spans="5:6" ht="12.75">
      <c r="E2644" s="7"/>
      <c r="F2644" s="7"/>
    </row>
    <row r="2645" spans="5:6" ht="12.75">
      <c r="E2645" s="7"/>
      <c r="F2645" s="7"/>
    </row>
    <row r="2646" spans="5:6" ht="12.75">
      <c r="E2646" s="7"/>
      <c r="F2646" s="7"/>
    </row>
    <row r="2647" spans="5:6" ht="12.75">
      <c r="E2647" s="7"/>
      <c r="F2647" s="7"/>
    </row>
    <row r="2648" spans="5:6" ht="12.75">
      <c r="E2648" s="7"/>
      <c r="F2648" s="7"/>
    </row>
    <row r="2649" spans="5:6" ht="12.75">
      <c r="E2649" s="7"/>
      <c r="F2649" s="7"/>
    </row>
    <row r="2650" spans="5:6" ht="12.75">
      <c r="E2650" s="7"/>
      <c r="F2650" s="7"/>
    </row>
    <row r="2651" spans="5:6" ht="12.75">
      <c r="E2651" s="7"/>
      <c r="F2651" s="7"/>
    </row>
    <row r="2652" spans="5:6" ht="12.75">
      <c r="E2652" s="7"/>
      <c r="F2652" s="7"/>
    </row>
    <row r="2653" spans="5:6" ht="12.75">
      <c r="E2653" s="7"/>
      <c r="F2653" s="7"/>
    </row>
    <row r="2654" spans="5:6" ht="12.75">
      <c r="E2654" s="7"/>
      <c r="F2654" s="7"/>
    </row>
    <row r="2655" spans="5:6" ht="12.75">
      <c r="E2655" s="7"/>
      <c r="F2655" s="7"/>
    </row>
    <row r="2656" spans="5:6" ht="12.75">
      <c r="E2656" s="7"/>
      <c r="F2656" s="7"/>
    </row>
    <row r="2657" spans="5:6" ht="12.75">
      <c r="E2657" s="7"/>
      <c r="F2657" s="7"/>
    </row>
    <row r="2658" spans="5:6" ht="12.75">
      <c r="E2658" s="7"/>
      <c r="F2658" s="7"/>
    </row>
    <row r="2659" spans="5:6" ht="12.75">
      <c r="E2659" s="7"/>
      <c r="F2659" s="7"/>
    </row>
    <row r="2660" spans="5:6" ht="12.75">
      <c r="E2660" s="7"/>
      <c r="F2660" s="7"/>
    </row>
    <row r="2661" spans="5:6" ht="12.75">
      <c r="E2661" s="7"/>
      <c r="F2661" s="7"/>
    </row>
    <row r="2662" spans="5:6" ht="12.75">
      <c r="E2662" s="7"/>
      <c r="F2662" s="7"/>
    </row>
    <row r="2663" spans="5:6" ht="12.75">
      <c r="E2663" s="7"/>
      <c r="F2663" s="7"/>
    </row>
    <row r="2664" spans="5:6" ht="12.75">
      <c r="E2664" s="7"/>
      <c r="F2664" s="7"/>
    </row>
    <row r="2665" spans="5:6" ht="12.75">
      <c r="E2665" s="7"/>
      <c r="F2665" s="7"/>
    </row>
    <row r="2666" spans="5:6" ht="12.75">
      <c r="E2666" s="7"/>
      <c r="F2666" s="7"/>
    </row>
    <row r="2667" spans="5:6" ht="12.75">
      <c r="E2667" s="7"/>
      <c r="F2667" s="7"/>
    </row>
    <row r="2668" spans="5:6" ht="12.75">
      <c r="E2668" s="7"/>
      <c r="F2668" s="7"/>
    </row>
    <row r="2669" spans="5:6" ht="12.75">
      <c r="E2669" s="7"/>
      <c r="F2669" s="7"/>
    </row>
    <row r="2670" spans="5:6" ht="12.75">
      <c r="E2670" s="7"/>
      <c r="F2670" s="7"/>
    </row>
    <row r="2671" spans="5:6" ht="12.75">
      <c r="E2671" s="7"/>
      <c r="F2671" s="7"/>
    </row>
    <row r="2672" spans="5:6" ht="12.75">
      <c r="E2672" s="7"/>
      <c r="F2672" s="7"/>
    </row>
    <row r="2673" spans="5:6" ht="12.75">
      <c r="E2673" s="7"/>
      <c r="F2673" s="7"/>
    </row>
    <row r="2674" spans="5:6" ht="12.75">
      <c r="E2674" s="7"/>
      <c r="F2674" s="7"/>
    </row>
    <row r="2675" spans="5:6" ht="12.75">
      <c r="E2675" s="7"/>
      <c r="F2675" s="7"/>
    </row>
    <row r="2676" spans="5:6" ht="12.75">
      <c r="E2676" s="7"/>
      <c r="F2676" s="7"/>
    </row>
    <row r="2677" spans="5:6" ht="12.75">
      <c r="E2677" s="7"/>
      <c r="F2677" s="7"/>
    </row>
    <row r="2678" spans="5:6" ht="12.75">
      <c r="E2678" s="7"/>
      <c r="F2678" s="7"/>
    </row>
    <row r="2679" spans="5:6" ht="12.75">
      <c r="E2679" s="7"/>
      <c r="F2679" s="7"/>
    </row>
    <row r="2680" spans="5:6" ht="12.75">
      <c r="E2680" s="7"/>
      <c r="F2680" s="7"/>
    </row>
    <row r="2681" spans="5:6" ht="12.75">
      <c r="E2681" s="7"/>
      <c r="F2681" s="7"/>
    </row>
    <row r="2682" spans="5:6" ht="12.75">
      <c r="E2682" s="7"/>
      <c r="F2682" s="7"/>
    </row>
    <row r="2683" spans="5:6" ht="12.75">
      <c r="E2683" s="7"/>
      <c r="F2683" s="7"/>
    </row>
    <row r="2684" spans="5:6" ht="12.75">
      <c r="E2684" s="7"/>
      <c r="F2684" s="7"/>
    </row>
    <row r="2685" spans="5:6" ht="12.75">
      <c r="E2685" s="7"/>
      <c r="F2685" s="7"/>
    </row>
    <row r="2686" spans="5:6" ht="12.75">
      <c r="E2686" s="7"/>
      <c r="F2686" s="7"/>
    </row>
    <row r="2687" spans="5:6" ht="12.75">
      <c r="E2687" s="7"/>
      <c r="F2687" s="7"/>
    </row>
    <row r="2688" spans="5:6" ht="12.75">
      <c r="E2688" s="7"/>
      <c r="F2688" s="7"/>
    </row>
    <row r="2689" spans="5:6" ht="12.75">
      <c r="E2689" s="7"/>
      <c r="F2689" s="7"/>
    </row>
    <row r="2690" spans="5:6" ht="12.75">
      <c r="E2690" s="7"/>
      <c r="F2690" s="7"/>
    </row>
    <row r="2691" spans="5:6" ht="12.75">
      <c r="E2691" s="7"/>
      <c r="F2691" s="7"/>
    </row>
    <row r="2692" spans="5:6" ht="12.75">
      <c r="E2692" s="7"/>
      <c r="F2692" s="7"/>
    </row>
    <row r="2693" spans="5:6" ht="12.75">
      <c r="E2693" s="7"/>
      <c r="F2693" s="7"/>
    </row>
    <row r="2694" spans="5:6" ht="12.75">
      <c r="E2694" s="7"/>
      <c r="F2694" s="7"/>
    </row>
    <row r="2695" spans="5:6" ht="12.75">
      <c r="E2695" s="7"/>
      <c r="F2695" s="7"/>
    </row>
    <row r="2696" spans="5:6" ht="12.75">
      <c r="E2696" s="7"/>
      <c r="F2696" s="7"/>
    </row>
    <row r="2697" spans="5:6" ht="12.75">
      <c r="E2697" s="7"/>
      <c r="F2697" s="7"/>
    </row>
    <row r="2698" spans="5:6" ht="12.75">
      <c r="E2698" s="7"/>
      <c r="F2698" s="7"/>
    </row>
    <row r="2699" spans="5:6" ht="12.75">
      <c r="E2699" s="7"/>
      <c r="F2699" s="7"/>
    </row>
    <row r="2700" spans="5:6" ht="12.75">
      <c r="E2700" s="7"/>
      <c r="F2700" s="7"/>
    </row>
    <row r="2701" spans="5:6" ht="12.75">
      <c r="E2701" s="7"/>
      <c r="F2701" s="7"/>
    </row>
    <row r="2702" spans="5:6" ht="12.75">
      <c r="E2702" s="7"/>
      <c r="F2702" s="7"/>
    </row>
    <row r="2703" spans="5:6" ht="12.75">
      <c r="E2703" s="7"/>
      <c r="F2703" s="7"/>
    </row>
    <row r="2704" spans="5:6" ht="12.75">
      <c r="E2704" s="7"/>
      <c r="F2704" s="7"/>
    </row>
    <row r="2705" spans="5:6" ht="12.75">
      <c r="E2705" s="7"/>
      <c r="F2705" s="7"/>
    </row>
    <row r="2706" spans="5:6" ht="12.75">
      <c r="E2706" s="7"/>
      <c r="F2706" s="7"/>
    </row>
    <row r="2707" spans="5:6" ht="12.75">
      <c r="E2707" s="7"/>
      <c r="F2707" s="7"/>
    </row>
    <row r="2708" spans="5:6" ht="12.75">
      <c r="E2708" s="7"/>
      <c r="F2708" s="7"/>
    </row>
    <row r="2709" spans="5:6" ht="12.75">
      <c r="E2709" s="7"/>
      <c r="F2709" s="7"/>
    </row>
    <row r="2710" spans="5:6" ht="12.75">
      <c r="E2710" s="7"/>
      <c r="F2710" s="7"/>
    </row>
    <row r="2711" spans="5:6" ht="12.75">
      <c r="E2711" s="7"/>
      <c r="F2711" s="7"/>
    </row>
    <row r="2712" spans="5:6" ht="12.75">
      <c r="E2712" s="7"/>
      <c r="F2712" s="7"/>
    </row>
    <row r="2713" spans="5:6" ht="12.75">
      <c r="E2713" s="7"/>
      <c r="F2713" s="7"/>
    </row>
    <row r="2714" spans="5:6" ht="12.75">
      <c r="E2714" s="7"/>
      <c r="F2714" s="7"/>
    </row>
    <row r="2715" spans="5:6" ht="12.75">
      <c r="E2715" s="7"/>
      <c r="F2715" s="7"/>
    </row>
    <row r="2716" spans="5:6" ht="12.75">
      <c r="E2716" s="7"/>
      <c r="F2716" s="7"/>
    </row>
    <row r="2717" spans="5:6" ht="12.75">
      <c r="E2717" s="7"/>
      <c r="F2717" s="7"/>
    </row>
    <row r="2718" spans="5:6" ht="12.75">
      <c r="E2718" s="7"/>
      <c r="F2718" s="7"/>
    </row>
    <row r="2719" spans="5:6" ht="12.75">
      <c r="E2719" s="7"/>
      <c r="F2719" s="7"/>
    </row>
    <row r="2720" spans="5:6" ht="12.75">
      <c r="E2720" s="7"/>
      <c r="F2720" s="7"/>
    </row>
    <row r="2721" spans="5:6" ht="12.75">
      <c r="E2721" s="7"/>
      <c r="F2721" s="7"/>
    </row>
    <row r="2722" spans="5:6" ht="12.75">
      <c r="E2722" s="7"/>
      <c r="F2722" s="7"/>
    </row>
    <row r="2723" spans="5:6" ht="12.75">
      <c r="E2723" s="7"/>
      <c r="F2723" s="7"/>
    </row>
    <row r="2724" spans="5:6" ht="12.75">
      <c r="E2724" s="7"/>
      <c r="F2724" s="7"/>
    </row>
    <row r="2725" spans="5:6" ht="12.75">
      <c r="E2725" s="7"/>
      <c r="F2725" s="7"/>
    </row>
    <row r="2726" spans="5:6" ht="12.75">
      <c r="E2726" s="7"/>
      <c r="F2726" s="7"/>
    </row>
    <row r="2727" spans="5:6" ht="12.75">
      <c r="E2727" s="7"/>
      <c r="F2727" s="7"/>
    </row>
    <row r="2728" spans="5:6" ht="12.75">
      <c r="E2728" s="7"/>
      <c r="F2728" s="7"/>
    </row>
    <row r="2729" spans="5:6" ht="12.75">
      <c r="E2729" s="7"/>
      <c r="F2729" s="7"/>
    </row>
    <row r="2730" spans="5:6" ht="12.75">
      <c r="E2730" s="7"/>
      <c r="F2730" s="7"/>
    </row>
    <row r="2731" spans="5:6" ht="12.75">
      <c r="E2731" s="7"/>
      <c r="F2731" s="7"/>
    </row>
    <row r="2732" spans="5:6" ht="12.75">
      <c r="E2732" s="7"/>
      <c r="F2732" s="7"/>
    </row>
    <row r="2733" spans="5:6" ht="12.75">
      <c r="E2733" s="7"/>
      <c r="F2733" s="7"/>
    </row>
    <row r="2734" spans="5:6" ht="12.75">
      <c r="E2734" s="7"/>
      <c r="F2734" s="7"/>
    </row>
    <row r="2735" spans="5:6" ht="12.75">
      <c r="E2735" s="7"/>
      <c r="F2735" s="7"/>
    </row>
    <row r="2736" spans="5:6" ht="12.75">
      <c r="E2736" s="7"/>
      <c r="F2736" s="7"/>
    </row>
    <row r="2737" spans="5:6" ht="12.75">
      <c r="E2737" s="7"/>
      <c r="F2737" s="7"/>
    </row>
    <row r="2738" spans="5:6" ht="12.75">
      <c r="E2738" s="7"/>
      <c r="F2738" s="7"/>
    </row>
    <row r="2739" spans="5:6" ht="12.75">
      <c r="E2739" s="7"/>
      <c r="F2739" s="7"/>
    </row>
    <row r="2740" spans="5:6" ht="12.75">
      <c r="E2740" s="7"/>
      <c r="F2740" s="7"/>
    </row>
    <row r="2741" spans="5:6" ht="12.75">
      <c r="E2741" s="7"/>
      <c r="F2741" s="7"/>
    </row>
    <row r="2742" spans="5:6" ht="12.75">
      <c r="E2742" s="7"/>
      <c r="F2742" s="7"/>
    </row>
    <row r="2743" spans="5:6" ht="12.75">
      <c r="E2743" s="7"/>
      <c r="F2743" s="7"/>
    </row>
    <row r="2744" spans="5:6" ht="12.75">
      <c r="E2744" s="7"/>
      <c r="F2744" s="7"/>
    </row>
    <row r="2745" spans="5:6" ht="12.75">
      <c r="E2745" s="7"/>
      <c r="F2745" s="7"/>
    </row>
    <row r="2746" spans="5:6" ht="12.75">
      <c r="E2746" s="7"/>
      <c r="F2746" s="7"/>
    </row>
    <row r="2747" spans="5:6" ht="12.75">
      <c r="E2747" s="7"/>
      <c r="F2747" s="7"/>
    </row>
    <row r="2748" spans="5:6" ht="12.75">
      <c r="E2748" s="7"/>
      <c r="F2748" s="7"/>
    </row>
    <row r="2749" spans="5:6" ht="12.75">
      <c r="E2749" s="7"/>
      <c r="F2749" s="7"/>
    </row>
    <row r="2750" spans="5:6" ht="12.75">
      <c r="E2750" s="7"/>
      <c r="F2750" s="7"/>
    </row>
    <row r="2751" spans="5:6" ht="12.75">
      <c r="E2751" s="7"/>
      <c r="F2751" s="7"/>
    </row>
    <row r="2752" spans="5:6" ht="12.75">
      <c r="E2752" s="7"/>
      <c r="F2752" s="7"/>
    </row>
    <row r="2753" spans="5:6" ht="12.75">
      <c r="E2753" s="7"/>
      <c r="F2753" s="7"/>
    </row>
    <row r="2754" spans="5:6" ht="12.75">
      <c r="E2754" s="7"/>
      <c r="F2754" s="7"/>
    </row>
    <row r="2755" spans="5:6" ht="12.75">
      <c r="E2755" s="7"/>
      <c r="F2755" s="7"/>
    </row>
    <row r="2756" spans="5:6" ht="12.75">
      <c r="E2756" s="7"/>
      <c r="F2756" s="7"/>
    </row>
    <row r="2757" spans="5:6" ht="12.75">
      <c r="E2757" s="7"/>
      <c r="F2757" s="7"/>
    </row>
    <row r="2758" spans="5:6" ht="12.75">
      <c r="E2758" s="7"/>
      <c r="F2758" s="7"/>
    </row>
    <row r="2759" spans="5:6" ht="12.75">
      <c r="E2759" s="7"/>
      <c r="F2759" s="7"/>
    </row>
    <row r="2760" spans="5:6" ht="12.75">
      <c r="E2760" s="7"/>
      <c r="F2760" s="7"/>
    </row>
    <row r="2761" spans="5:6" ht="12.75">
      <c r="E2761" s="7"/>
      <c r="F2761" s="7"/>
    </row>
    <row r="2762" spans="5:6" ht="12.75">
      <c r="E2762" s="7"/>
      <c r="F2762" s="7"/>
    </row>
    <row r="2763" spans="5:6" ht="12.75">
      <c r="E2763" s="7"/>
      <c r="F2763" s="7"/>
    </row>
    <row r="2764" spans="5:6" ht="12.75">
      <c r="E2764" s="7"/>
      <c r="F2764" s="7"/>
    </row>
    <row r="2765" spans="5:6" ht="12.75">
      <c r="E2765" s="7"/>
      <c r="F2765" s="7"/>
    </row>
    <row r="2766" spans="5:6" ht="12.75">
      <c r="E2766" s="7"/>
      <c r="F2766" s="7"/>
    </row>
    <row r="2767" spans="5:6" ht="12.75">
      <c r="E2767" s="7"/>
      <c r="F2767" s="7"/>
    </row>
    <row r="2768" spans="5:6" ht="12.75">
      <c r="E2768" s="7"/>
      <c r="F2768" s="7"/>
    </row>
    <row r="2769" spans="5:6" ht="12.75">
      <c r="E2769" s="7"/>
      <c r="F2769" s="7"/>
    </row>
    <row r="2770" spans="5:6" ht="12.75">
      <c r="E2770" s="7"/>
      <c r="F2770" s="7"/>
    </row>
    <row r="2771" spans="5:6" ht="12.75">
      <c r="E2771" s="7"/>
      <c r="F2771" s="7"/>
    </row>
    <row r="2772" spans="5:6" ht="12.75">
      <c r="E2772" s="7"/>
      <c r="F2772" s="7"/>
    </row>
    <row r="2773" spans="5:6" ht="12.75">
      <c r="E2773" s="7"/>
      <c r="F2773" s="7"/>
    </row>
    <row r="2774" spans="5:6" ht="12.75">
      <c r="E2774" s="7"/>
      <c r="F2774" s="7"/>
    </row>
    <row r="2775" spans="5:6" ht="12.75">
      <c r="E2775" s="7"/>
      <c r="F2775" s="7"/>
    </row>
    <row r="2776" spans="5:6" ht="12.75">
      <c r="E2776" s="7"/>
      <c r="F2776" s="7"/>
    </row>
    <row r="2777" spans="5:6" ht="12.75">
      <c r="E2777" s="7"/>
      <c r="F2777" s="7"/>
    </row>
    <row r="2778" spans="5:6" ht="12.75">
      <c r="E2778" s="7"/>
      <c r="F2778" s="7"/>
    </row>
    <row r="2779" spans="5:6" ht="12.75">
      <c r="E2779" s="7"/>
      <c r="F2779" s="7"/>
    </row>
    <row r="2780" spans="5:6" ht="12.75">
      <c r="E2780" s="7"/>
      <c r="F2780" s="7"/>
    </row>
    <row r="2781" spans="5:6" ht="12.75">
      <c r="E2781" s="7"/>
      <c r="F2781" s="7"/>
    </row>
    <row r="2782" spans="5:6" ht="12.75">
      <c r="E2782" s="7"/>
      <c r="F2782" s="7"/>
    </row>
    <row r="2783" spans="5:6" ht="12.75">
      <c r="E2783" s="7"/>
      <c r="F2783" s="7"/>
    </row>
    <row r="2784" spans="5:6" ht="12.75">
      <c r="E2784" s="7"/>
      <c r="F2784" s="7"/>
    </row>
    <row r="2785" spans="5:6" ht="12.75">
      <c r="E2785" s="7"/>
      <c r="F2785" s="7"/>
    </row>
    <row r="2786" spans="5:6" ht="12.75">
      <c r="E2786" s="7"/>
      <c r="F2786" s="7"/>
    </row>
    <row r="2787" spans="5:6" ht="12.75">
      <c r="E2787" s="7"/>
      <c r="F2787" s="7"/>
    </row>
    <row r="2788" spans="5:6" ht="12.75">
      <c r="E2788" s="7"/>
      <c r="F2788" s="7"/>
    </row>
    <row r="2789" spans="5:6" ht="12.75">
      <c r="E2789" s="7"/>
      <c r="F2789" s="7"/>
    </row>
    <row r="2790" spans="5:6" ht="12.75">
      <c r="E2790" s="7"/>
      <c r="F2790" s="7"/>
    </row>
    <row r="2791" spans="5:6" ht="12.75">
      <c r="E2791" s="7"/>
      <c r="F2791" s="7"/>
    </row>
    <row r="2792" spans="5:6" ht="12.75">
      <c r="E2792" s="7"/>
      <c r="F2792" s="7"/>
    </row>
    <row r="2793" spans="5:6" ht="12.75">
      <c r="E2793" s="7"/>
      <c r="F2793" s="7"/>
    </row>
    <row r="2794" spans="5:6" ht="12.75">
      <c r="E2794" s="7"/>
      <c r="F2794" s="7"/>
    </row>
    <row r="2795" spans="5:6" ht="12.75">
      <c r="E2795" s="7"/>
      <c r="F2795" s="7"/>
    </row>
    <row r="2796" spans="5:6" ht="12.75">
      <c r="E2796" s="7"/>
      <c r="F2796" s="7"/>
    </row>
    <row r="2797" spans="5:6" ht="12.75">
      <c r="E2797" s="7"/>
      <c r="F2797" s="7"/>
    </row>
    <row r="2798" spans="5:6" ht="12.75">
      <c r="E2798" s="7"/>
      <c r="F2798" s="7"/>
    </row>
    <row r="2799" spans="5:6" ht="12.75">
      <c r="E2799" s="7"/>
      <c r="F2799" s="7"/>
    </row>
    <row r="2800" spans="5:6" ht="12.75">
      <c r="E2800" s="7"/>
      <c r="F2800" s="7"/>
    </row>
    <row r="2801" spans="5:6" ht="12.75">
      <c r="E2801" s="7"/>
      <c r="F2801" s="7"/>
    </row>
    <row r="2802" spans="5:6" ht="12.75">
      <c r="E2802" s="7"/>
      <c r="F2802" s="7"/>
    </row>
    <row r="2803" spans="5:6" ht="12.75">
      <c r="E2803" s="7"/>
      <c r="F2803" s="7"/>
    </row>
    <row r="2804" spans="5:6" ht="12.75">
      <c r="E2804" s="7"/>
      <c r="F2804" s="7"/>
    </row>
    <row r="2805" spans="5:6" ht="12.75">
      <c r="E2805" s="7"/>
      <c r="F2805" s="7"/>
    </row>
    <row r="2806" spans="5:6" ht="12.75">
      <c r="E2806" s="7"/>
      <c r="F2806" s="7"/>
    </row>
    <row r="2807" spans="5:6" ht="12.75">
      <c r="E2807" s="7"/>
      <c r="F2807" s="7"/>
    </row>
    <row r="2808" spans="5:6" ht="12.75">
      <c r="E2808" s="7"/>
      <c r="F2808" s="7"/>
    </row>
    <row r="2809" spans="5:6" ht="12.75">
      <c r="E2809" s="7"/>
      <c r="F2809" s="7"/>
    </row>
    <row r="2810" spans="5:6" ht="12.75">
      <c r="E2810" s="7"/>
      <c r="F2810" s="7"/>
    </row>
    <row r="2811" spans="5:6" ht="12.75">
      <c r="E2811" s="7"/>
      <c r="F2811" s="7"/>
    </row>
    <row r="2812" spans="5:6" ht="12.75">
      <c r="E2812" s="7"/>
      <c r="F2812" s="7"/>
    </row>
    <row r="2813" spans="5:6" ht="12.75">
      <c r="E2813" s="7"/>
      <c r="F2813" s="7"/>
    </row>
    <row r="2814" spans="5:6" ht="12.75">
      <c r="E2814" s="7"/>
      <c r="F2814" s="7"/>
    </row>
    <row r="2815" spans="5:6" ht="12.75">
      <c r="E2815" s="7"/>
      <c r="F2815" s="7"/>
    </row>
    <row r="2816" spans="5:6" ht="12.75">
      <c r="E2816" s="7"/>
      <c r="F2816" s="7"/>
    </row>
    <row r="2817" spans="5:6" ht="12.75">
      <c r="E2817" s="7"/>
      <c r="F2817" s="7"/>
    </row>
    <row r="2818" spans="5:6" ht="12.75">
      <c r="E2818" s="7"/>
      <c r="F2818" s="7"/>
    </row>
    <row r="2819" spans="5:6" ht="12.75">
      <c r="E2819" s="7"/>
      <c r="F2819" s="7"/>
    </row>
    <row r="2820" spans="5:6" ht="12.75">
      <c r="E2820" s="7"/>
      <c r="F2820" s="7"/>
    </row>
    <row r="2821" spans="5:6" ht="12.75">
      <c r="E2821" s="7"/>
      <c r="F2821" s="7"/>
    </row>
    <row r="2822" spans="5:6" ht="12.75">
      <c r="E2822" s="7"/>
      <c r="F2822" s="7"/>
    </row>
    <row r="2823" spans="5:6" ht="12.75">
      <c r="E2823" s="7"/>
      <c r="F2823" s="7"/>
    </row>
    <row r="2824" spans="5:6" ht="12.75">
      <c r="E2824" s="7"/>
      <c r="F2824" s="7"/>
    </row>
    <row r="2825" spans="5:6" ht="12.75">
      <c r="E2825" s="7"/>
      <c r="F2825" s="7"/>
    </row>
    <row r="2826" spans="5:6" ht="12.75">
      <c r="E2826" s="7"/>
      <c r="F2826" s="7"/>
    </row>
    <row r="2827" spans="5:6" ht="12.75">
      <c r="E2827" s="7"/>
      <c r="F2827" s="7"/>
    </row>
    <row r="2828" spans="5:6" ht="12.75">
      <c r="E2828" s="7"/>
      <c r="F2828" s="7"/>
    </row>
    <row r="2829" spans="5:6" ht="12.75">
      <c r="E2829" s="7"/>
      <c r="F2829" s="7"/>
    </row>
    <row r="2830" spans="5:6" ht="12.75">
      <c r="E2830" s="7"/>
      <c r="F2830" s="7"/>
    </row>
    <row r="2831" spans="5:6" ht="12.75">
      <c r="E2831" s="7"/>
      <c r="F2831" s="7"/>
    </row>
    <row r="2832" spans="5:6" ht="12.75">
      <c r="E2832" s="7"/>
      <c r="F2832" s="7"/>
    </row>
    <row r="2833" spans="5:6" ht="12.75">
      <c r="E2833" s="7"/>
      <c r="F2833" s="7"/>
    </row>
    <row r="2834" spans="5:6" ht="12.75">
      <c r="E2834" s="7"/>
      <c r="F2834" s="7"/>
    </row>
    <row r="2835" spans="5:6" ht="12.75">
      <c r="E2835" s="7"/>
      <c r="F2835" s="7"/>
    </row>
    <row r="2836" spans="5:6" ht="12.75">
      <c r="E2836" s="7"/>
      <c r="F2836" s="7"/>
    </row>
    <row r="2837" spans="5:6" ht="12.75">
      <c r="E2837" s="7"/>
      <c r="F2837" s="7"/>
    </row>
    <row r="2838" spans="5:6" ht="12.75">
      <c r="E2838" s="7"/>
      <c r="F2838" s="7"/>
    </row>
    <row r="2839" spans="5:6" ht="12.75">
      <c r="E2839" s="7"/>
      <c r="F2839" s="7"/>
    </row>
    <row r="2840" spans="5:6" ht="12.75">
      <c r="E2840" s="7"/>
      <c r="F2840" s="7"/>
    </row>
    <row r="2841" spans="5:6" ht="12.75">
      <c r="E2841" s="7"/>
      <c r="F2841" s="7"/>
    </row>
    <row r="2842" spans="5:6" ht="12.75">
      <c r="E2842" s="7"/>
      <c r="F2842" s="7"/>
    </row>
    <row r="2843" spans="5:6" ht="12.75">
      <c r="E2843" s="7"/>
      <c r="F2843" s="7"/>
    </row>
    <row r="2844" spans="5:6" ht="12.75">
      <c r="E2844" s="7"/>
      <c r="F2844" s="7"/>
    </row>
    <row r="2845" spans="5:6" ht="12.75">
      <c r="E2845" s="7"/>
      <c r="F2845" s="7"/>
    </row>
    <row r="2846" spans="5:6" ht="12.75">
      <c r="E2846" s="7"/>
      <c r="F2846" s="7"/>
    </row>
    <row r="2847" spans="5:6" ht="12.75">
      <c r="E2847" s="7"/>
      <c r="F2847" s="7"/>
    </row>
    <row r="2848" spans="5:6" ht="12.75">
      <c r="E2848" s="7"/>
      <c r="F2848" s="7"/>
    </row>
    <row r="2849" spans="5:6" ht="12.75">
      <c r="E2849" s="7"/>
      <c r="F2849" s="7"/>
    </row>
    <row r="2850" spans="5:6" ht="12.75">
      <c r="E2850" s="7"/>
      <c r="F2850" s="7"/>
    </row>
    <row r="2851" spans="5:6" ht="12.75">
      <c r="E2851" s="7"/>
      <c r="F2851" s="7"/>
    </row>
    <row r="2852" spans="5:6" ht="12.75">
      <c r="E2852" s="7"/>
      <c r="F2852" s="7"/>
    </row>
    <row r="2853" spans="5:6" ht="12.75">
      <c r="E2853" s="7"/>
      <c r="F2853" s="7"/>
    </row>
    <row r="2854" spans="5:6" ht="12.75">
      <c r="E2854" s="7"/>
      <c r="F2854" s="7"/>
    </row>
    <row r="2855" spans="5:6" ht="12.75">
      <c r="E2855" s="7"/>
      <c r="F2855" s="7"/>
    </row>
    <row r="2856" spans="5:6" ht="12.75">
      <c r="E2856" s="7"/>
      <c r="F2856" s="7"/>
    </row>
    <row r="2857" spans="5:6" ht="12.75">
      <c r="E2857" s="7"/>
      <c r="F2857" s="7"/>
    </row>
    <row r="2858" spans="5:6" ht="12.75">
      <c r="E2858" s="7"/>
      <c r="F2858" s="7"/>
    </row>
    <row r="2859" spans="5:6" ht="12.75">
      <c r="E2859" s="7"/>
      <c r="F2859" s="7"/>
    </row>
    <row r="2860" spans="5:6" ht="12.75">
      <c r="E2860" s="7"/>
      <c r="F2860" s="7"/>
    </row>
    <row r="2861" spans="5:6" ht="12.75">
      <c r="E2861" s="7"/>
      <c r="F2861" s="7"/>
    </row>
    <row r="2862" spans="5:6" ht="12.75">
      <c r="E2862" s="7"/>
      <c r="F2862" s="7"/>
    </row>
    <row r="2863" spans="5:6" ht="12.75">
      <c r="E2863" s="7"/>
      <c r="F2863" s="7"/>
    </row>
    <row r="2864" spans="5:6" ht="12.75">
      <c r="E2864" s="7"/>
      <c r="F2864" s="7"/>
    </row>
    <row r="2865" spans="5:6" ht="12.75">
      <c r="E2865" s="7"/>
      <c r="F2865" s="7"/>
    </row>
    <row r="2866" spans="5:6" ht="12.75">
      <c r="E2866" s="7"/>
      <c r="F2866" s="7"/>
    </row>
    <row r="2867" spans="5:6" ht="12.75">
      <c r="E2867" s="7"/>
      <c r="F2867" s="7"/>
    </row>
    <row r="2868" spans="5:6" ht="12.75">
      <c r="E2868" s="7"/>
      <c r="F2868" s="7"/>
    </row>
    <row r="2869" spans="5:6" ht="12.75">
      <c r="E2869" s="7"/>
      <c r="F2869" s="7"/>
    </row>
    <row r="2870" spans="5:6" ht="12.75">
      <c r="E2870" s="7"/>
      <c r="F2870" s="7"/>
    </row>
    <row r="2871" spans="5:6" ht="12.75">
      <c r="E2871" s="7"/>
      <c r="F2871" s="7"/>
    </row>
    <row r="2872" spans="5:6" ht="12.75">
      <c r="E2872" s="7"/>
      <c r="F2872" s="7"/>
    </row>
    <row r="2873" spans="5:6" ht="12.75">
      <c r="E2873" s="7"/>
      <c r="F2873" s="7"/>
    </row>
    <row r="2874" spans="5:6" ht="12.75">
      <c r="E2874" s="7"/>
      <c r="F2874" s="7"/>
    </row>
    <row r="2875" spans="5:6" ht="12.75">
      <c r="E2875" s="7"/>
      <c r="F2875" s="7"/>
    </row>
    <row r="2876" spans="5:6" ht="12.75">
      <c r="E2876" s="7"/>
      <c r="F2876" s="7"/>
    </row>
    <row r="2877" spans="5:6" ht="12.75">
      <c r="E2877" s="7"/>
      <c r="F2877" s="7"/>
    </row>
    <row r="2878" spans="5:6" ht="12.75">
      <c r="E2878" s="7"/>
      <c r="F2878" s="7"/>
    </row>
    <row r="2879" spans="5:6" ht="12.75">
      <c r="E2879" s="7"/>
      <c r="F2879" s="7"/>
    </row>
    <row r="2880" spans="5:6" ht="12.75">
      <c r="E2880" s="7"/>
      <c r="F2880" s="7"/>
    </row>
    <row r="2881" spans="5:6" ht="12.75">
      <c r="E2881" s="7"/>
      <c r="F2881" s="7"/>
    </row>
    <row r="2882" spans="5:6" ht="12.75">
      <c r="E2882" s="7"/>
      <c r="F2882" s="7"/>
    </row>
    <row r="2883" spans="5:6" ht="12.75">
      <c r="E2883" s="7"/>
      <c r="F2883" s="7"/>
    </row>
    <row r="2884" spans="5:6" ht="12.75">
      <c r="E2884" s="7"/>
      <c r="F2884" s="7"/>
    </row>
    <row r="2885" spans="5:6" ht="12.75">
      <c r="E2885" s="7"/>
      <c r="F2885" s="7"/>
    </row>
    <row r="2886" spans="5:6" ht="12.75">
      <c r="E2886" s="7"/>
      <c r="F2886" s="7"/>
    </row>
    <row r="2887" spans="5:6" ht="12.75">
      <c r="E2887" s="7"/>
      <c r="F2887" s="7"/>
    </row>
    <row r="2888" spans="5:6" ht="12.75">
      <c r="E2888" s="7"/>
      <c r="F2888" s="7"/>
    </row>
    <row r="2889" spans="5:6" ht="12.75">
      <c r="E2889" s="7"/>
      <c r="F2889" s="7"/>
    </row>
    <row r="2890" spans="5:6" ht="12.75">
      <c r="E2890" s="7"/>
      <c r="F2890" s="7"/>
    </row>
    <row r="2891" spans="5:6" ht="12.75">
      <c r="E2891" s="7"/>
      <c r="F2891" s="7"/>
    </row>
    <row r="2892" spans="5:6" ht="12.75">
      <c r="E2892" s="7"/>
      <c r="F2892" s="7"/>
    </row>
    <row r="2893" spans="5:6" ht="12.75">
      <c r="E2893" s="7"/>
      <c r="F2893" s="7"/>
    </row>
    <row r="2894" spans="5:6" ht="12.75">
      <c r="E2894" s="7"/>
      <c r="F2894" s="7"/>
    </row>
    <row r="2895" spans="5:6" ht="12.75">
      <c r="E2895" s="7"/>
      <c r="F2895" s="7"/>
    </row>
    <row r="2896" spans="5:6" ht="12.75">
      <c r="E2896" s="7"/>
      <c r="F2896" s="7"/>
    </row>
    <row r="2897" spans="5:6" ht="12.75">
      <c r="E2897" s="7"/>
      <c r="F2897" s="7"/>
    </row>
    <row r="2898" spans="5:6" ht="12.75">
      <c r="E2898" s="7"/>
      <c r="F2898" s="7"/>
    </row>
    <row r="2899" spans="5:6" ht="12.75">
      <c r="E2899" s="7"/>
      <c r="F2899" s="7"/>
    </row>
    <row r="2900" spans="5:6" ht="12.75">
      <c r="E2900" s="7"/>
      <c r="F2900" s="7"/>
    </row>
    <row r="2901" spans="5:6" ht="12.75">
      <c r="E2901" s="7"/>
      <c r="F2901" s="7"/>
    </row>
    <row r="2902" spans="5:6" ht="12.75">
      <c r="E2902" s="7"/>
      <c r="F2902" s="7"/>
    </row>
    <row r="2903" spans="5:6" ht="12.75">
      <c r="E2903" s="7"/>
      <c r="F2903" s="7"/>
    </row>
    <row r="2904" spans="5:6" ht="12.75">
      <c r="E2904" s="7"/>
      <c r="F2904" s="7"/>
    </row>
    <row r="2905" spans="5:6" ht="12.75">
      <c r="E2905" s="7"/>
      <c r="F2905" s="7"/>
    </row>
    <row r="2906" spans="5:6" ht="12.75">
      <c r="E2906" s="7"/>
      <c r="F2906" s="7"/>
    </row>
    <row r="2907" spans="5:6" ht="12.75">
      <c r="E2907" s="7"/>
      <c r="F2907" s="7"/>
    </row>
    <row r="2908" spans="5:6" ht="12.75">
      <c r="E2908" s="7"/>
      <c r="F2908" s="7"/>
    </row>
    <row r="2909" spans="5:6" ht="12.75">
      <c r="E2909" s="7"/>
      <c r="F2909" s="7"/>
    </row>
    <row r="2910" spans="5:6" ht="12.75">
      <c r="E2910" s="7"/>
      <c r="F2910" s="7"/>
    </row>
    <row r="2911" spans="5:6" ht="12.75">
      <c r="E2911" s="7"/>
      <c r="F2911" s="7"/>
    </row>
    <row r="2912" spans="5:6" ht="12.75">
      <c r="E2912" s="7"/>
      <c r="F2912" s="7"/>
    </row>
    <row r="2913" spans="5:6" ht="12.75">
      <c r="E2913" s="7"/>
      <c r="F2913" s="7"/>
    </row>
    <row r="2914" spans="5:6" ht="12.75">
      <c r="E2914" s="7"/>
      <c r="F2914" s="7"/>
    </row>
    <row r="2915" spans="5:6" ht="12.75">
      <c r="E2915" s="7"/>
      <c r="F2915" s="7"/>
    </row>
    <row r="2916" spans="5:6" ht="12.75">
      <c r="E2916" s="7"/>
      <c r="F2916" s="7"/>
    </row>
    <row r="2917" spans="5:6" ht="12.75">
      <c r="E2917" s="7"/>
      <c r="F2917" s="7"/>
    </row>
    <row r="2918" spans="5:6" ht="12.75">
      <c r="E2918" s="7"/>
      <c r="F2918" s="7"/>
    </row>
    <row r="2919" spans="5:6" ht="12.75">
      <c r="E2919" s="7"/>
      <c r="F2919" s="7"/>
    </row>
    <row r="2920" spans="5:6" ht="12.75">
      <c r="E2920" s="7"/>
      <c r="F2920" s="7"/>
    </row>
    <row r="2921" spans="5:6" ht="12.75">
      <c r="E2921" s="7"/>
      <c r="F2921" s="7"/>
    </row>
    <row r="2922" spans="5:6" ht="12.75">
      <c r="E2922" s="7"/>
      <c r="F2922" s="7"/>
    </row>
    <row r="2923" spans="5:6" ht="12.75">
      <c r="E2923" s="7"/>
      <c r="F2923" s="7"/>
    </row>
    <row r="2924" spans="5:6" ht="12.75">
      <c r="E2924" s="7"/>
      <c r="F2924" s="7"/>
    </row>
    <row r="2925" spans="5:6" ht="12.75">
      <c r="E2925" s="7"/>
      <c r="F2925" s="7"/>
    </row>
    <row r="2926" spans="5:6" ht="12.75">
      <c r="E2926" s="7"/>
      <c r="F2926" s="7"/>
    </row>
    <row r="2927" spans="5:6" ht="12.75">
      <c r="E2927" s="7"/>
      <c r="F2927" s="7"/>
    </row>
    <row r="2928" spans="5:6" ht="12.75">
      <c r="E2928" s="7"/>
      <c r="F2928" s="7"/>
    </row>
    <row r="2929" spans="5:6" ht="12.75">
      <c r="E2929" s="7"/>
      <c r="F2929" s="7"/>
    </row>
    <row r="2930" spans="5:6" ht="12.75">
      <c r="E2930" s="7"/>
      <c r="F2930" s="7"/>
    </row>
    <row r="2931" spans="5:6" ht="12.75">
      <c r="E2931" s="7"/>
      <c r="F2931" s="7"/>
    </row>
    <row r="2932" spans="5:6" ht="12.75">
      <c r="E2932" s="7"/>
      <c r="F2932" s="7"/>
    </row>
    <row r="2933" spans="5:6" ht="12.75">
      <c r="E2933" s="7"/>
      <c r="F2933" s="7"/>
    </row>
    <row r="2934" spans="5:6" ht="12.75">
      <c r="E2934" s="7"/>
      <c r="F2934" s="7"/>
    </row>
    <row r="2935" spans="5:6" ht="12.75">
      <c r="E2935" s="7"/>
      <c r="F2935" s="7"/>
    </row>
    <row r="2936" spans="5:6" ht="12.75">
      <c r="E2936" s="7"/>
      <c r="F2936" s="7"/>
    </row>
    <row r="2937" spans="5:6" ht="12.75">
      <c r="E2937" s="7"/>
      <c r="F2937" s="7"/>
    </row>
    <row r="2938" spans="5:6" ht="12.75">
      <c r="E2938" s="7"/>
      <c r="F2938" s="7"/>
    </row>
    <row r="2939" spans="5:6" ht="12.75">
      <c r="E2939" s="7"/>
      <c r="F2939" s="7"/>
    </row>
    <row r="2940" spans="5:6" ht="12.75">
      <c r="E2940" s="7"/>
      <c r="F2940" s="7"/>
    </row>
    <row r="2941" spans="5:6" ht="12.75">
      <c r="E2941" s="7"/>
      <c r="F2941" s="7"/>
    </row>
    <row r="2942" spans="5:6" ht="12.75">
      <c r="E2942" s="7"/>
      <c r="F2942" s="7"/>
    </row>
    <row r="2943" spans="5:6" ht="12.75">
      <c r="E2943" s="7"/>
      <c r="F2943" s="7"/>
    </row>
    <row r="2944" spans="5:6" ht="12.75">
      <c r="E2944" s="7"/>
      <c r="F2944" s="7"/>
    </row>
    <row r="2945" spans="5:6" ht="12.75">
      <c r="E2945" s="7"/>
      <c r="F2945" s="7"/>
    </row>
    <row r="2946" spans="5:6" ht="12.75">
      <c r="E2946" s="7"/>
      <c r="F2946" s="7"/>
    </row>
    <row r="2947" spans="5:6" ht="12.75">
      <c r="E2947" s="7"/>
      <c r="F2947" s="7"/>
    </row>
    <row r="2948" spans="5:6" ht="12.75">
      <c r="E2948" s="7"/>
      <c r="F2948" s="7"/>
    </row>
    <row r="2949" spans="5:6" ht="12.75">
      <c r="E2949" s="7"/>
      <c r="F2949" s="7"/>
    </row>
    <row r="2950" spans="5:6" ht="12.75">
      <c r="E2950" s="7"/>
      <c r="F2950" s="7"/>
    </row>
    <row r="2951" spans="5:6" ht="12.75">
      <c r="E2951" s="7"/>
      <c r="F2951" s="7"/>
    </row>
    <row r="2952" spans="5:6" ht="12.75">
      <c r="E2952" s="7"/>
      <c r="F2952" s="7"/>
    </row>
    <row r="2953" spans="5:6" ht="12.75">
      <c r="E2953" s="7"/>
      <c r="F2953" s="7"/>
    </row>
    <row r="2954" spans="5:6" ht="12.75">
      <c r="E2954" s="7"/>
      <c r="F2954" s="7"/>
    </row>
    <row r="2955" spans="5:6" ht="12.75">
      <c r="E2955" s="7"/>
      <c r="F2955" s="7"/>
    </row>
    <row r="2956" spans="5:6" ht="12.75">
      <c r="E2956" s="7"/>
      <c r="F2956" s="7"/>
    </row>
    <row r="2957" spans="5:6" ht="12.75">
      <c r="E2957" s="7"/>
      <c r="F2957" s="7"/>
    </row>
    <row r="2958" spans="5:6" ht="12.75">
      <c r="E2958" s="7"/>
      <c r="F2958" s="7"/>
    </row>
    <row r="2959" spans="5:6" ht="12.75">
      <c r="E2959" s="7"/>
      <c r="F2959" s="7"/>
    </row>
    <row r="2960" spans="5:6" ht="12.75">
      <c r="E2960" s="7"/>
      <c r="F2960" s="7"/>
    </row>
    <row r="2961" spans="5:6" ht="12.75">
      <c r="E2961" s="7"/>
      <c r="F2961" s="7"/>
    </row>
    <row r="2962" spans="5:6" ht="12.75">
      <c r="E2962" s="7"/>
      <c r="F2962" s="7"/>
    </row>
    <row r="2963" spans="5:6" ht="12.75">
      <c r="E2963" s="7"/>
      <c r="F2963" s="7"/>
    </row>
    <row r="2964" spans="5:6" ht="12.75">
      <c r="E2964" s="7"/>
      <c r="F2964" s="7"/>
    </row>
    <row r="2965" spans="5:6" ht="12.75">
      <c r="E2965" s="7"/>
      <c r="F2965" s="7"/>
    </row>
    <row r="2966" spans="5:6" ht="12.75">
      <c r="E2966" s="7"/>
      <c r="F2966" s="7"/>
    </row>
    <row r="2967" spans="5:6" ht="12.75">
      <c r="E2967" s="7"/>
      <c r="F2967" s="7"/>
    </row>
    <row r="2968" spans="5:6" ht="12.75">
      <c r="E2968" s="7"/>
      <c r="F2968" s="7"/>
    </row>
    <row r="2969" spans="5:6" ht="12.75">
      <c r="E2969" s="7"/>
      <c r="F2969" s="7"/>
    </row>
    <row r="2970" spans="5:6" ht="12.75">
      <c r="E2970" s="7"/>
      <c r="F2970" s="7"/>
    </row>
    <row r="2971" spans="5:6" ht="12.75">
      <c r="E2971" s="7"/>
      <c r="F2971" s="7"/>
    </row>
    <row r="2972" spans="5:6" ht="12.75">
      <c r="E2972" s="7"/>
      <c r="F2972" s="7"/>
    </row>
    <row r="2973" spans="5:6" ht="12.75">
      <c r="E2973" s="7"/>
      <c r="F2973" s="7"/>
    </row>
    <row r="2974" spans="5:6" ht="12.75">
      <c r="E2974" s="7"/>
      <c r="F2974" s="7"/>
    </row>
    <row r="2975" spans="5:6" ht="12.75">
      <c r="E2975" s="7"/>
      <c r="F2975" s="7"/>
    </row>
    <row r="2976" spans="5:6" ht="12.75">
      <c r="E2976" s="7"/>
      <c r="F2976" s="7"/>
    </row>
    <row r="2977" spans="5:6" ht="12.75">
      <c r="E2977" s="7"/>
      <c r="F2977" s="7"/>
    </row>
    <row r="2978" spans="5:6" ht="12.75">
      <c r="E2978" s="7"/>
      <c r="F2978" s="7"/>
    </row>
    <row r="2979" spans="5:6" ht="12.75">
      <c r="E2979" s="7"/>
      <c r="F2979" s="7"/>
    </row>
    <row r="2980" spans="5:6" ht="12.75">
      <c r="E2980" s="7"/>
      <c r="F2980" s="7"/>
    </row>
    <row r="2981" spans="5:6" ht="12.75">
      <c r="E2981" s="7"/>
      <c r="F2981" s="7"/>
    </row>
    <row r="2982" spans="5:6" ht="12.75">
      <c r="E2982" s="7"/>
      <c r="F2982" s="7"/>
    </row>
    <row r="2983" spans="5:6" ht="12.75">
      <c r="E2983" s="7"/>
      <c r="F2983" s="7"/>
    </row>
    <row r="2984" spans="5:6" ht="12.75">
      <c r="E2984" s="7"/>
      <c r="F2984" s="7"/>
    </row>
    <row r="2985" spans="5:6" ht="12.75">
      <c r="E2985" s="7"/>
      <c r="F2985" s="7"/>
    </row>
    <row r="2986" spans="5:6" ht="12.75">
      <c r="E2986" s="7"/>
      <c r="F2986" s="7"/>
    </row>
    <row r="2987" spans="5:6" ht="12.75">
      <c r="E2987" s="7"/>
      <c r="F2987" s="7"/>
    </row>
    <row r="2988" spans="5:6" ht="12.75">
      <c r="E2988" s="7"/>
      <c r="F2988" s="7"/>
    </row>
    <row r="2989" spans="5:6" ht="12.75">
      <c r="E2989" s="7"/>
      <c r="F2989" s="7"/>
    </row>
    <row r="2990" spans="5:6" ht="12.75">
      <c r="E2990" s="7"/>
      <c r="F2990" s="7"/>
    </row>
    <row r="2991" spans="5:6" ht="12.75">
      <c r="E2991" s="7"/>
      <c r="F2991" s="7"/>
    </row>
    <row r="2992" spans="5:6" ht="12.75">
      <c r="E2992" s="7"/>
      <c r="F2992" s="7"/>
    </row>
    <row r="2993" spans="5:6" ht="12.75">
      <c r="E2993" s="7"/>
      <c r="F2993" s="7"/>
    </row>
    <row r="2994" spans="5:6" ht="12.75">
      <c r="E2994" s="7"/>
      <c r="F2994" s="7"/>
    </row>
    <row r="2995" spans="5:6" ht="12.75">
      <c r="E2995" s="7"/>
      <c r="F2995" s="7"/>
    </row>
    <row r="2996" spans="5:6" ht="12.75">
      <c r="E2996" s="7"/>
      <c r="F2996" s="7"/>
    </row>
    <row r="2997" spans="5:6" ht="12.75">
      <c r="E2997" s="7"/>
      <c r="F2997" s="7"/>
    </row>
    <row r="2998" spans="5:6" ht="12.75">
      <c r="E2998" s="7"/>
      <c r="F2998" s="7"/>
    </row>
    <row r="2999" spans="5:6" ht="12.75">
      <c r="E2999" s="7"/>
      <c r="F2999" s="7"/>
    </row>
    <row r="3000" spans="5:6" ht="12.75">
      <c r="E3000" s="7"/>
      <c r="F3000" s="7"/>
    </row>
    <row r="3001" spans="5:6" ht="12.75">
      <c r="E3001" s="7"/>
      <c r="F3001" s="7"/>
    </row>
    <row r="3002" spans="5:6" ht="12.75">
      <c r="E3002" s="7"/>
      <c r="F3002" s="7"/>
    </row>
    <row r="3003" spans="5:6" ht="12.75">
      <c r="E3003" s="7"/>
      <c r="F3003" s="7"/>
    </row>
    <row r="3004" spans="5:6" ht="12.75">
      <c r="E3004" s="7"/>
      <c r="F3004" s="7"/>
    </row>
    <row r="3005" spans="5:6" ht="12.75">
      <c r="E3005" s="7"/>
      <c r="F3005" s="7"/>
    </row>
    <row r="3006" spans="5:6" ht="12.75">
      <c r="E3006" s="7"/>
      <c r="F3006" s="7"/>
    </row>
    <row r="3007" spans="5:6" ht="12.75">
      <c r="E3007" s="7"/>
      <c r="F3007" s="7"/>
    </row>
    <row r="3008" spans="5:6" ht="12.75">
      <c r="E3008" s="7"/>
      <c r="F3008" s="7"/>
    </row>
    <row r="3009" spans="5:6" ht="12.75">
      <c r="E3009" s="7"/>
      <c r="F3009" s="7"/>
    </row>
    <row r="3010" spans="5:6" ht="12.75">
      <c r="E3010" s="7"/>
      <c r="F3010" s="7"/>
    </row>
    <row r="3011" spans="5:6" ht="12.75">
      <c r="E3011" s="7"/>
      <c r="F3011" s="7"/>
    </row>
    <row r="3012" spans="5:6" ht="12.75">
      <c r="E3012" s="7"/>
      <c r="F3012" s="7"/>
    </row>
    <row r="3013" spans="5:6" ht="12.75">
      <c r="E3013" s="7"/>
      <c r="F3013" s="7"/>
    </row>
    <row r="3014" spans="5:6" ht="12.75">
      <c r="E3014" s="7"/>
      <c r="F3014" s="7"/>
    </row>
    <row r="3015" spans="5:6" ht="12.75">
      <c r="E3015" s="7"/>
      <c r="F3015" s="7"/>
    </row>
    <row r="3016" spans="5:6" ht="12.75">
      <c r="E3016" s="7"/>
      <c r="F3016" s="7"/>
    </row>
    <row r="3017" spans="5:6" ht="12.75">
      <c r="E3017" s="7"/>
      <c r="F3017" s="7"/>
    </row>
    <row r="3018" spans="5:6" ht="12.75">
      <c r="E3018" s="7"/>
      <c r="F3018" s="7"/>
    </row>
    <row r="3019" spans="5:6" ht="12.75">
      <c r="E3019" s="7"/>
      <c r="F3019" s="7"/>
    </row>
    <row r="3020" spans="5:6" ht="12.75">
      <c r="E3020" s="7"/>
      <c r="F3020" s="7"/>
    </row>
    <row r="3021" spans="5:6" ht="12.75">
      <c r="E3021" s="7"/>
      <c r="F3021" s="7"/>
    </row>
    <row r="3022" spans="5:6" ht="12.75">
      <c r="E3022" s="7"/>
      <c r="F3022" s="7"/>
    </row>
    <row r="3023" spans="5:6" ht="12.75">
      <c r="E3023" s="7"/>
      <c r="F3023" s="7"/>
    </row>
    <row r="3024" spans="5:6" ht="12.75">
      <c r="E3024" s="7"/>
      <c r="F3024" s="7"/>
    </row>
    <row r="3025" spans="5:6" ht="12.75">
      <c r="E3025" s="7"/>
      <c r="F3025" s="7"/>
    </row>
    <row r="3026" spans="5:6" ht="12.75">
      <c r="E3026" s="7"/>
      <c r="F3026" s="7"/>
    </row>
    <row r="3027" spans="5:6" ht="12.75">
      <c r="E3027" s="7"/>
      <c r="F3027" s="7"/>
    </row>
    <row r="3028" spans="5:6" ht="12.75">
      <c r="E3028" s="7"/>
      <c r="F3028" s="7"/>
    </row>
    <row r="3029" spans="5:6" ht="12.75">
      <c r="E3029" s="7"/>
      <c r="F3029" s="7"/>
    </row>
    <row r="3030" spans="5:6" ht="12.75">
      <c r="E3030" s="7"/>
      <c r="F3030" s="7"/>
    </row>
    <row r="3031" spans="5:6" ht="12.75">
      <c r="E3031" s="7"/>
      <c r="F3031" s="7"/>
    </row>
    <row r="3032" spans="5:6" ht="12.75">
      <c r="E3032" s="7"/>
      <c r="F3032" s="7"/>
    </row>
    <row r="3033" spans="5:6" ht="12.75">
      <c r="E3033" s="7"/>
      <c r="F3033" s="7"/>
    </row>
    <row r="3034" spans="5:6" ht="12.75">
      <c r="E3034" s="7"/>
      <c r="F3034" s="7"/>
    </row>
    <row r="3035" spans="5:6" ht="12.75">
      <c r="E3035" s="7"/>
      <c r="F3035" s="7"/>
    </row>
    <row r="3036" spans="5:6" ht="12.75">
      <c r="E3036" s="7"/>
      <c r="F3036" s="7"/>
    </row>
    <row r="3037" spans="5:6" ht="12.75">
      <c r="E3037" s="7"/>
      <c r="F3037" s="7"/>
    </row>
    <row r="3038" spans="5:6" ht="12.75">
      <c r="E3038" s="7"/>
      <c r="F3038" s="7"/>
    </row>
    <row r="3039" spans="5:6" ht="12.75">
      <c r="E3039" s="7"/>
      <c r="F3039" s="7"/>
    </row>
    <row r="3040" spans="5:6" ht="12.75">
      <c r="E3040" s="7"/>
      <c r="F3040" s="7"/>
    </row>
    <row r="3041" spans="5:6" ht="12.75">
      <c r="E3041" s="7"/>
      <c r="F3041" s="7"/>
    </row>
    <row r="3042" spans="5:6" ht="12.75">
      <c r="E3042" s="7"/>
      <c r="F3042" s="7"/>
    </row>
    <row r="3043" spans="5:6" ht="12.75">
      <c r="E3043" s="7"/>
      <c r="F3043" s="7"/>
    </row>
    <row r="3044" spans="5:6" ht="12.75">
      <c r="E3044" s="7"/>
      <c r="F3044" s="7"/>
    </row>
    <row r="3045" spans="5:6" ht="12.75">
      <c r="E3045" s="7"/>
      <c r="F3045" s="7"/>
    </row>
    <row r="3046" spans="5:6" ht="12.75">
      <c r="E3046" s="7"/>
      <c r="F3046" s="7"/>
    </row>
    <row r="3047" spans="5:6" ht="12.75">
      <c r="E3047" s="7"/>
      <c r="F3047" s="7"/>
    </row>
    <row r="3048" spans="5:6" ht="12.75">
      <c r="E3048" s="7"/>
      <c r="F3048" s="7"/>
    </row>
    <row r="3049" spans="5:6" ht="12.75">
      <c r="E3049" s="7"/>
      <c r="F3049" s="7"/>
    </row>
    <row r="3050" spans="5:6" ht="12.75">
      <c r="E3050" s="7"/>
      <c r="F3050" s="7"/>
    </row>
    <row r="3051" spans="5:6" ht="12.75">
      <c r="E3051" s="7"/>
      <c r="F3051" s="7"/>
    </row>
    <row r="3052" spans="5:6" ht="12.75">
      <c r="E3052" s="7"/>
      <c r="F3052" s="7"/>
    </row>
    <row r="3053" spans="5:6" ht="12.75">
      <c r="E3053" s="7"/>
      <c r="F3053" s="7"/>
    </row>
    <row r="3054" spans="5:6" ht="12.75">
      <c r="E3054" s="7"/>
      <c r="F3054" s="7"/>
    </row>
    <row r="3055" spans="5:6" ht="12.75">
      <c r="E3055" s="7"/>
      <c r="F3055" s="7"/>
    </row>
    <row r="3056" spans="5:6" ht="12.75">
      <c r="E3056" s="7"/>
      <c r="F3056" s="7"/>
    </row>
    <row r="3057" spans="5:6" ht="12.75">
      <c r="E3057" s="7"/>
      <c r="F3057" s="7"/>
    </row>
    <row r="3058" spans="5:6" ht="12.75">
      <c r="E3058" s="7"/>
      <c r="F3058" s="7"/>
    </row>
    <row r="3059" spans="5:6" ht="12.75">
      <c r="E3059" s="7"/>
      <c r="F3059" s="7"/>
    </row>
    <row r="3060" spans="5:6" ht="12.75">
      <c r="E3060" s="7"/>
      <c r="F3060" s="7"/>
    </row>
    <row r="3061" spans="5:6" ht="12.75">
      <c r="E3061" s="7"/>
      <c r="F3061" s="7"/>
    </row>
    <row r="3062" spans="5:6" ht="12.75">
      <c r="E3062" s="7"/>
      <c r="F3062" s="7"/>
    </row>
    <row r="3063" spans="5:6" ht="12.75">
      <c r="E3063" s="7"/>
      <c r="F3063" s="7"/>
    </row>
    <row r="3064" spans="5:6" ht="12.75">
      <c r="E3064" s="7"/>
      <c r="F3064" s="7"/>
    </row>
    <row r="3065" spans="5:6" ht="12.75">
      <c r="E3065" s="7"/>
      <c r="F3065" s="7"/>
    </row>
    <row r="3066" spans="5:6" ht="12.75">
      <c r="E3066" s="7"/>
      <c r="F3066" s="7"/>
    </row>
    <row r="3067" spans="5:6" ht="12.75">
      <c r="E3067" s="7"/>
      <c r="F3067" s="7"/>
    </row>
    <row r="3068" spans="5:6" ht="12.75">
      <c r="E3068" s="7"/>
      <c r="F3068" s="7"/>
    </row>
    <row r="3069" spans="5:6" ht="12.75">
      <c r="E3069" s="7"/>
      <c r="F3069" s="7"/>
    </row>
    <row r="3070" spans="5:6" ht="12.75">
      <c r="E3070" s="7"/>
      <c r="F3070" s="7"/>
    </row>
    <row r="3071" spans="5:6" ht="12.75">
      <c r="E3071" s="7"/>
      <c r="F3071" s="7"/>
    </row>
    <row r="3072" spans="5:6" ht="12.75">
      <c r="E3072" s="7"/>
      <c r="F3072" s="7"/>
    </row>
    <row r="3073" spans="5:6" ht="12.75">
      <c r="E3073" s="7"/>
      <c r="F3073" s="7"/>
    </row>
    <row r="3074" spans="5:6" ht="12.75">
      <c r="E3074" s="7"/>
      <c r="F3074" s="7"/>
    </row>
    <row r="3075" spans="5:6" ht="12.75">
      <c r="E3075" s="7"/>
      <c r="F3075" s="7"/>
    </row>
    <row r="3076" spans="5:6" ht="12.75">
      <c r="E3076" s="7"/>
      <c r="F3076" s="7"/>
    </row>
    <row r="3077" spans="5:6" ht="12.75">
      <c r="E3077" s="7"/>
      <c r="F3077" s="7"/>
    </row>
    <row r="3078" spans="5:6" ht="12.75">
      <c r="E3078" s="7"/>
      <c r="F3078" s="7"/>
    </row>
    <row r="3079" spans="5:6" ht="12.75">
      <c r="E3079" s="7"/>
      <c r="F3079" s="7"/>
    </row>
    <row r="3080" spans="5:6" ht="12.75">
      <c r="E3080" s="7"/>
      <c r="F3080" s="7"/>
    </row>
    <row r="3081" spans="5:6" ht="12.75">
      <c r="E3081" s="7"/>
      <c r="F3081" s="7"/>
    </row>
    <row r="3082" spans="5:6" ht="12.75">
      <c r="E3082" s="7"/>
      <c r="F3082" s="7"/>
    </row>
    <row r="3083" spans="5:6" ht="12.75">
      <c r="E3083" s="7"/>
      <c r="F3083" s="7"/>
    </row>
    <row r="3084" spans="5:6" ht="12.75">
      <c r="E3084" s="7"/>
      <c r="F3084" s="7"/>
    </row>
    <row r="3085" spans="5:6" ht="12.75">
      <c r="E3085" s="7"/>
      <c r="F3085" s="7"/>
    </row>
    <row r="3086" spans="5:6" ht="12.75">
      <c r="E3086" s="7"/>
      <c r="F3086" s="7"/>
    </row>
    <row r="3087" spans="5:6" ht="12.75">
      <c r="E3087" s="7"/>
      <c r="F3087" s="7"/>
    </row>
    <row r="3088" spans="5:6" ht="12.75">
      <c r="E3088" s="7"/>
      <c r="F3088" s="7"/>
    </row>
    <row r="3089" spans="5:6" ht="12.75">
      <c r="E3089" s="7"/>
      <c r="F3089" s="7"/>
    </row>
    <row r="3090" spans="5:6" ht="12.75">
      <c r="E3090" s="7"/>
      <c r="F3090" s="7"/>
    </row>
    <row r="3091" spans="5:6" ht="12.75">
      <c r="E3091" s="7"/>
      <c r="F3091" s="7"/>
    </row>
    <row r="3092" spans="5:6" ht="12.75">
      <c r="E3092" s="7"/>
      <c r="F3092" s="7"/>
    </row>
    <row r="3093" spans="5:6" ht="12.75">
      <c r="E3093" s="7"/>
      <c r="F3093" s="7"/>
    </row>
    <row r="3094" spans="5:6" ht="12.75">
      <c r="E3094" s="7"/>
      <c r="F3094" s="7"/>
    </row>
    <row r="3095" spans="5:6" ht="12.75">
      <c r="E3095" s="7"/>
      <c r="F3095" s="7"/>
    </row>
    <row r="3096" spans="5:6" ht="12.75">
      <c r="E3096" s="7"/>
      <c r="F3096" s="7"/>
    </row>
    <row r="3097" spans="5:6" ht="12.75">
      <c r="E3097" s="7"/>
      <c r="F3097" s="7"/>
    </row>
    <row r="3098" spans="5:6" ht="12.75">
      <c r="E3098" s="7"/>
      <c r="F3098" s="7"/>
    </row>
    <row r="3099" spans="5:6" ht="12.75">
      <c r="E3099" s="7"/>
      <c r="F3099" s="7"/>
    </row>
    <row r="3100" spans="5:6" ht="12.75">
      <c r="E3100" s="7"/>
      <c r="F3100" s="7"/>
    </row>
    <row r="3101" spans="5:6" ht="12.75">
      <c r="E3101" s="7"/>
      <c r="F3101" s="7"/>
    </row>
    <row r="3102" spans="5:6" ht="12.75">
      <c r="E3102" s="7"/>
      <c r="F3102" s="7"/>
    </row>
    <row r="3103" spans="5:6" ht="12.75">
      <c r="E3103" s="7"/>
      <c r="F3103" s="7"/>
    </row>
    <row r="3104" spans="5:6" ht="12.75">
      <c r="E3104" s="7"/>
      <c r="F3104" s="7"/>
    </row>
    <row r="3105" spans="5:6" ht="12.75">
      <c r="E3105" s="7"/>
      <c r="F3105" s="7"/>
    </row>
    <row r="3106" spans="5:6" ht="12.75">
      <c r="E3106" s="7"/>
      <c r="F3106" s="7"/>
    </row>
    <row r="3107" spans="5:6" ht="12.75">
      <c r="E3107" s="7"/>
      <c r="F3107" s="7"/>
    </row>
    <row r="3108" spans="5:6" ht="12.75">
      <c r="E3108" s="7"/>
      <c r="F3108" s="7"/>
    </row>
    <row r="3109" spans="5:6" ht="12.75">
      <c r="E3109" s="7"/>
      <c r="F3109" s="7"/>
    </row>
    <row r="3110" spans="5:6" ht="12.75">
      <c r="E3110" s="7"/>
      <c r="F3110" s="7"/>
    </row>
    <row r="3111" spans="5:6" ht="12.75">
      <c r="E3111" s="7"/>
      <c r="F3111" s="7"/>
    </row>
    <row r="3112" spans="5:6" ht="12.75">
      <c r="E3112" s="7"/>
      <c r="F3112" s="7"/>
    </row>
    <row r="3113" spans="5:6" ht="12.75">
      <c r="E3113" s="7"/>
      <c r="F3113" s="7"/>
    </row>
    <row r="3114" spans="5:6" ht="12.75">
      <c r="E3114" s="7"/>
      <c r="F3114" s="7"/>
    </row>
    <row r="3115" spans="5:6" ht="12.75">
      <c r="E3115" s="7"/>
      <c r="F3115" s="7"/>
    </row>
    <row r="3116" spans="5:6" ht="12.75">
      <c r="E3116" s="7"/>
      <c r="F3116" s="7"/>
    </row>
    <row r="3117" spans="5:6" ht="12.75">
      <c r="E3117" s="7"/>
      <c r="F3117" s="7"/>
    </row>
    <row r="3118" spans="5:6" ht="12.75">
      <c r="E3118" s="7"/>
      <c r="F3118" s="7"/>
    </row>
    <row r="3119" spans="5:6" ht="12.75">
      <c r="E3119" s="7"/>
      <c r="F3119" s="7"/>
    </row>
    <row r="3120" spans="5:6" ht="12.75">
      <c r="E3120" s="7"/>
      <c r="F3120" s="7"/>
    </row>
    <row r="3121" spans="5:6" ht="12.75">
      <c r="E3121" s="7"/>
      <c r="F3121" s="7"/>
    </row>
    <row r="3122" spans="5:6" ht="12.75">
      <c r="E3122" s="7"/>
      <c r="F3122" s="7"/>
    </row>
    <row r="3123" spans="5:6" ht="12.75">
      <c r="E3123" s="7"/>
      <c r="F3123" s="7"/>
    </row>
    <row r="3124" spans="5:6" ht="12.75">
      <c r="E3124" s="7"/>
      <c r="F3124" s="7"/>
    </row>
    <row r="3125" spans="5:6" ht="12.75">
      <c r="E3125" s="7"/>
      <c r="F3125" s="7"/>
    </row>
    <row r="3126" spans="5:6" ht="12.75">
      <c r="E3126" s="7"/>
      <c r="F3126" s="7"/>
    </row>
    <row r="3127" spans="5:6" ht="12.75">
      <c r="E3127" s="7"/>
      <c r="F3127" s="7"/>
    </row>
    <row r="3128" spans="5:6" ht="12.75">
      <c r="E3128" s="7"/>
      <c r="F3128" s="7"/>
    </row>
    <row r="3129" spans="5:6" ht="12.75">
      <c r="E3129" s="7"/>
      <c r="F3129" s="7"/>
    </row>
    <row r="3130" spans="5:6" ht="12.75">
      <c r="E3130" s="7"/>
      <c r="F3130" s="7"/>
    </row>
    <row r="3131" spans="5:6" ht="12.75">
      <c r="E3131" s="7"/>
      <c r="F3131" s="7"/>
    </row>
    <row r="3132" spans="5:6" ht="12.75">
      <c r="E3132" s="7"/>
      <c r="F3132" s="7"/>
    </row>
    <row r="3133" spans="5:6" ht="12.75">
      <c r="E3133" s="7"/>
      <c r="F3133" s="7"/>
    </row>
    <row r="3134" spans="5:6" ht="12.75">
      <c r="E3134" s="7"/>
      <c r="F3134" s="7"/>
    </row>
    <row r="3135" spans="5:6" ht="12.75">
      <c r="E3135" s="7"/>
      <c r="F3135" s="7"/>
    </row>
    <row r="3136" spans="5:6" ht="12.75">
      <c r="E3136" s="7"/>
      <c r="F3136" s="7"/>
    </row>
    <row r="3137" spans="5:6" ht="12.75">
      <c r="E3137" s="7"/>
      <c r="F3137" s="7"/>
    </row>
    <row r="3138" spans="5:6" ht="12.75">
      <c r="E3138" s="7"/>
      <c r="F3138" s="7"/>
    </row>
    <row r="3139" spans="5:6" ht="12.75">
      <c r="E3139" s="7"/>
      <c r="F3139" s="7"/>
    </row>
    <row r="3140" spans="5:6" ht="12.75">
      <c r="E3140" s="7"/>
      <c r="F3140" s="7"/>
    </row>
    <row r="3141" spans="5:6" ht="12.75">
      <c r="E3141" s="7"/>
      <c r="F3141" s="7"/>
    </row>
    <row r="3142" spans="5:6" ht="12.75">
      <c r="E3142" s="7"/>
      <c r="F3142" s="7"/>
    </row>
    <row r="3143" spans="5:6" ht="12.75">
      <c r="E3143" s="7"/>
      <c r="F3143" s="7"/>
    </row>
    <row r="3144" spans="5:6" ht="12.75">
      <c r="E3144" s="7"/>
      <c r="F3144" s="7"/>
    </row>
    <row r="3145" spans="5:6" ht="12.75">
      <c r="E3145" s="7"/>
      <c r="F3145" s="7"/>
    </row>
    <row r="3146" spans="5:6" ht="12.75">
      <c r="E3146" s="7"/>
      <c r="F3146" s="7"/>
    </row>
    <row r="3147" spans="5:6" ht="12.75">
      <c r="E3147" s="7"/>
      <c r="F3147" s="7"/>
    </row>
    <row r="3148" spans="5:6" ht="12.75">
      <c r="E3148" s="7"/>
      <c r="F3148" s="7"/>
    </row>
    <row r="3149" spans="5:6" ht="12.75">
      <c r="E3149" s="7"/>
      <c r="F3149" s="7"/>
    </row>
    <row r="3150" spans="5:6" ht="12.75">
      <c r="E3150" s="7"/>
      <c r="F3150" s="7"/>
    </row>
    <row r="3151" spans="5:6" ht="12.75">
      <c r="E3151" s="7"/>
      <c r="F3151" s="7"/>
    </row>
    <row r="3152" spans="5:6" ht="12.75">
      <c r="E3152" s="7"/>
      <c r="F3152" s="7"/>
    </row>
    <row r="3153" spans="5:6" ht="12.75">
      <c r="E3153" s="7"/>
      <c r="F3153" s="7"/>
    </row>
    <row r="3154" spans="5:6" ht="12.75">
      <c r="E3154" s="7"/>
      <c r="F3154" s="7"/>
    </row>
    <row r="3155" spans="5:6" ht="12.75">
      <c r="E3155" s="7"/>
      <c r="F3155" s="7"/>
    </row>
    <row r="3156" spans="5:6" ht="12.75">
      <c r="E3156" s="7"/>
      <c r="F3156" s="7"/>
    </row>
    <row r="3157" spans="5:6" ht="12.75">
      <c r="E3157" s="7"/>
      <c r="F3157" s="7"/>
    </row>
    <row r="3158" spans="5:6" ht="12.75">
      <c r="E3158" s="7"/>
      <c r="F3158" s="7"/>
    </row>
    <row r="3159" spans="5:6" ht="12.75">
      <c r="E3159" s="7"/>
      <c r="F3159" s="7"/>
    </row>
    <row r="3160" spans="5:6" ht="12.75">
      <c r="E3160" s="7"/>
      <c r="F3160" s="7"/>
    </row>
    <row r="3161" spans="5:6" ht="12.75">
      <c r="E3161" s="7"/>
      <c r="F3161" s="7"/>
    </row>
    <row r="3162" spans="5:6" ht="12.75">
      <c r="E3162" s="7"/>
      <c r="F3162" s="7"/>
    </row>
    <row r="3163" spans="5:6" ht="12.75">
      <c r="E3163" s="7"/>
      <c r="F3163" s="7"/>
    </row>
    <row r="3164" spans="5:6" ht="12.75">
      <c r="E3164" s="7"/>
      <c r="F3164" s="7"/>
    </row>
    <row r="3165" spans="5:6" ht="12.75">
      <c r="E3165" s="7"/>
      <c r="F3165" s="7"/>
    </row>
    <row r="3166" spans="5:6" ht="12.75">
      <c r="E3166" s="7"/>
      <c r="F3166" s="7"/>
    </row>
    <row r="3167" spans="5:6" ht="12.75">
      <c r="E3167" s="7"/>
      <c r="F3167" s="7"/>
    </row>
    <row r="3168" spans="5:6" ht="12.75">
      <c r="E3168" s="7"/>
      <c r="F3168" s="7"/>
    </row>
    <row r="3169" spans="5:6" ht="12.75">
      <c r="E3169" s="7"/>
      <c r="F3169" s="7"/>
    </row>
    <row r="3170" spans="5:6" ht="12.75">
      <c r="E3170" s="7"/>
      <c r="F3170" s="7"/>
    </row>
    <row r="3171" spans="5:6" ht="12.75">
      <c r="E3171" s="7"/>
      <c r="F3171" s="7"/>
    </row>
    <row r="3172" spans="5:6" ht="12.75">
      <c r="E3172" s="7"/>
      <c r="F3172" s="7"/>
    </row>
    <row r="3173" spans="5:6" ht="12.75">
      <c r="E3173" s="7"/>
      <c r="F3173" s="7"/>
    </row>
    <row r="3174" spans="5:6" ht="12.75">
      <c r="E3174" s="7"/>
      <c r="F3174" s="7"/>
    </row>
    <row r="3175" spans="5:6" ht="12.75">
      <c r="E3175" s="7"/>
      <c r="F3175" s="7"/>
    </row>
    <row r="3176" spans="5:6" ht="12.75">
      <c r="E3176" s="7"/>
      <c r="F3176" s="7"/>
    </row>
    <row r="3177" spans="5:6" ht="12.75">
      <c r="E3177" s="7"/>
      <c r="F3177" s="7"/>
    </row>
    <row r="3178" spans="5:6" ht="12.75">
      <c r="E3178" s="7"/>
      <c r="F3178" s="7"/>
    </row>
    <row r="3179" spans="5:6" ht="12.75">
      <c r="E3179" s="7"/>
      <c r="F3179" s="7"/>
    </row>
    <row r="3180" spans="5:6" ht="12.75">
      <c r="E3180" s="7"/>
      <c r="F3180" s="7"/>
    </row>
    <row r="3181" spans="5:6" ht="12.75">
      <c r="E3181" s="7"/>
      <c r="F3181" s="7"/>
    </row>
    <row r="3182" spans="5:6" ht="12.75">
      <c r="E3182" s="7"/>
      <c r="F3182" s="7"/>
    </row>
    <row r="3183" spans="5:6" ht="12.75">
      <c r="E3183" s="7"/>
      <c r="F3183" s="7"/>
    </row>
    <row r="3184" spans="5:6" ht="12.75">
      <c r="E3184" s="7"/>
      <c r="F3184" s="7"/>
    </row>
    <row r="3185" spans="5:6" ht="12.75">
      <c r="E3185" s="7"/>
      <c r="F3185" s="7"/>
    </row>
    <row r="3186" spans="5:6" ht="12.75">
      <c r="E3186" s="7"/>
      <c r="F3186" s="7"/>
    </row>
    <row r="3187" spans="5:6" ht="12.75">
      <c r="E3187" s="7"/>
      <c r="F3187" s="7"/>
    </row>
    <row r="3188" spans="5:6" ht="12.75">
      <c r="E3188" s="7"/>
      <c r="F3188" s="7"/>
    </row>
    <row r="3189" spans="5:6" ht="12.75">
      <c r="E3189" s="7"/>
      <c r="F3189" s="7"/>
    </row>
    <row r="3190" spans="5:6" ht="12.75">
      <c r="E3190" s="7"/>
      <c r="F3190" s="7"/>
    </row>
    <row r="3191" spans="5:6" ht="12.75">
      <c r="E3191" s="7"/>
      <c r="F3191" s="7"/>
    </row>
    <row r="3192" spans="5:6" ht="12.75">
      <c r="E3192" s="7"/>
      <c r="F3192" s="7"/>
    </row>
    <row r="3193" spans="5:6" ht="12.75">
      <c r="E3193" s="7"/>
      <c r="F3193" s="7"/>
    </row>
    <row r="3194" spans="5:6" ht="12.75">
      <c r="E3194" s="7"/>
      <c r="F3194" s="7"/>
    </row>
    <row r="3195" spans="5:6" ht="12.75">
      <c r="E3195" s="7"/>
      <c r="F3195" s="7"/>
    </row>
    <row r="3196" spans="5:6" ht="12.75">
      <c r="E3196" s="7"/>
      <c r="F3196" s="7"/>
    </row>
    <row r="3197" spans="5:6" ht="12.75">
      <c r="E3197" s="7"/>
      <c r="F3197" s="7"/>
    </row>
    <row r="3198" spans="5:6" ht="12.75">
      <c r="E3198" s="7"/>
      <c r="F3198" s="7"/>
    </row>
    <row r="3199" spans="5:6" ht="12.75">
      <c r="E3199" s="7"/>
      <c r="F3199" s="7"/>
    </row>
    <row r="3200" spans="5:6" ht="12.75">
      <c r="E3200" s="7"/>
      <c r="F3200" s="7"/>
    </row>
    <row r="3201" spans="5:6" ht="12.75">
      <c r="E3201" s="7"/>
      <c r="F3201" s="7"/>
    </row>
    <row r="3202" spans="5:6" ht="12.75">
      <c r="E3202" s="7"/>
      <c r="F3202" s="7"/>
    </row>
    <row r="3203" spans="5:6" ht="12.75">
      <c r="E3203" s="7"/>
      <c r="F3203" s="7"/>
    </row>
    <row r="3204" spans="5:6" ht="12.75">
      <c r="E3204" s="7"/>
      <c r="F3204" s="7"/>
    </row>
    <row r="3205" spans="5:6" ht="12.75">
      <c r="E3205" s="7"/>
      <c r="F3205" s="7"/>
    </row>
    <row r="3206" spans="5:6" ht="12.75">
      <c r="E3206" s="7"/>
      <c r="F3206" s="7"/>
    </row>
    <row r="3207" spans="5:6" ht="12.75">
      <c r="E3207" s="7"/>
      <c r="F3207" s="7"/>
    </row>
    <row r="3208" spans="5:6" ht="12.75">
      <c r="E3208" s="7"/>
      <c r="F3208" s="7"/>
    </row>
    <row r="3209" spans="5:6" ht="12.75">
      <c r="E3209" s="7"/>
      <c r="F3209" s="7"/>
    </row>
    <row r="3210" spans="5:6" ht="12.75">
      <c r="E3210" s="7"/>
      <c r="F3210" s="7"/>
    </row>
    <row r="3211" spans="5:6" ht="12.75">
      <c r="E3211" s="7"/>
      <c r="F3211" s="7"/>
    </row>
    <row r="3212" spans="5:6" ht="12.75">
      <c r="E3212" s="7"/>
      <c r="F3212" s="7"/>
    </row>
    <row r="3213" spans="5:6" ht="12.75">
      <c r="E3213" s="7"/>
      <c r="F3213" s="7"/>
    </row>
    <row r="3214" spans="5:6" ht="12.75">
      <c r="E3214" s="7"/>
      <c r="F3214" s="7"/>
    </row>
    <row r="3215" spans="5:6" ht="12.75">
      <c r="E3215" s="7"/>
      <c r="F3215" s="7"/>
    </row>
    <row r="3216" spans="5:6" ht="12.75">
      <c r="E3216" s="7"/>
      <c r="F3216" s="7"/>
    </row>
    <row r="3217" spans="5:6" ht="12.75">
      <c r="E3217" s="7"/>
      <c r="F3217" s="7"/>
    </row>
    <row r="3218" spans="5:6" ht="12.75">
      <c r="E3218" s="7"/>
      <c r="F3218" s="7"/>
    </row>
    <row r="3219" spans="5:6" ht="12.75">
      <c r="E3219" s="7"/>
      <c r="F3219" s="7"/>
    </row>
    <row r="3220" spans="5:6" ht="12.75">
      <c r="E3220" s="7"/>
      <c r="F3220" s="7"/>
    </row>
    <row r="3221" spans="5:6" ht="12.75">
      <c r="E3221" s="7"/>
      <c r="F3221" s="7"/>
    </row>
    <row r="3222" spans="5:6" ht="12.75">
      <c r="E3222" s="7"/>
      <c r="F3222" s="7"/>
    </row>
    <row r="3223" spans="5:6" ht="12.75">
      <c r="E3223" s="7"/>
      <c r="F3223" s="7"/>
    </row>
    <row r="3224" spans="5:6" ht="12.75">
      <c r="E3224" s="7"/>
      <c r="F3224" s="7"/>
    </row>
    <row r="3225" spans="5:6" ht="12.75">
      <c r="E3225" s="7"/>
      <c r="F3225" s="7"/>
    </row>
    <row r="3226" spans="5:6" ht="12.75">
      <c r="E3226" s="7"/>
      <c r="F3226" s="7"/>
    </row>
    <row r="3227" spans="5:6" ht="12.75">
      <c r="E3227" s="7"/>
      <c r="F3227" s="7"/>
    </row>
    <row r="3228" spans="5:6" ht="12.75">
      <c r="E3228" s="7"/>
      <c r="F3228" s="7"/>
    </row>
    <row r="3229" spans="5:6" ht="12.75">
      <c r="E3229" s="7"/>
      <c r="F3229" s="7"/>
    </row>
    <row r="3230" spans="5:6" ht="12.75">
      <c r="E3230" s="7"/>
      <c r="F3230" s="7"/>
    </row>
    <row r="3231" spans="5:6" ht="12.75">
      <c r="E3231" s="7"/>
      <c r="F3231" s="7"/>
    </row>
    <row r="3232" spans="5:6" ht="12.75">
      <c r="E3232" s="7"/>
      <c r="F3232" s="7"/>
    </row>
    <row r="3233" spans="5:6" ht="12.75">
      <c r="E3233" s="7"/>
      <c r="F3233" s="7"/>
    </row>
    <row r="3234" spans="5:6" ht="12.75">
      <c r="E3234" s="7"/>
      <c r="F3234" s="7"/>
    </row>
    <row r="3235" spans="5:6" ht="12.75">
      <c r="E3235" s="7"/>
      <c r="F3235" s="7"/>
    </row>
    <row r="3236" spans="5:6" ht="12.75">
      <c r="E3236" s="7"/>
      <c r="F3236" s="7"/>
    </row>
    <row r="3237" spans="5:6" ht="12.75">
      <c r="E3237" s="7"/>
      <c r="F3237" s="7"/>
    </row>
    <row r="3238" spans="5:6" ht="12.75">
      <c r="E3238" s="7"/>
      <c r="F3238" s="7"/>
    </row>
    <row r="3239" spans="5:6" ht="12.75">
      <c r="E3239" s="7"/>
      <c r="F3239" s="7"/>
    </row>
    <row r="3240" spans="5:6" ht="12.75">
      <c r="E3240" s="7"/>
      <c r="F3240" s="7"/>
    </row>
    <row r="3241" spans="5:6" ht="12.75">
      <c r="E3241" s="7"/>
      <c r="F3241" s="7"/>
    </row>
    <row r="3242" spans="5:6" ht="12.75">
      <c r="E3242" s="7"/>
      <c r="F3242" s="7"/>
    </row>
    <row r="3243" spans="5:6" ht="12.75">
      <c r="E3243" s="7"/>
      <c r="F3243" s="7"/>
    </row>
    <row r="3244" spans="5:6" ht="12.75">
      <c r="E3244" s="7"/>
      <c r="F3244" s="7"/>
    </row>
    <row r="3245" spans="5:6" ht="12.75">
      <c r="E3245" s="7"/>
      <c r="F3245" s="7"/>
    </row>
    <row r="3246" spans="5:6" ht="12.75">
      <c r="E3246" s="7"/>
      <c r="F3246" s="7"/>
    </row>
    <row r="3247" spans="5:6" ht="12.75">
      <c r="E3247" s="7"/>
      <c r="F3247" s="7"/>
    </row>
    <row r="3248" spans="5:6" ht="12.75">
      <c r="E3248" s="7"/>
      <c r="F3248" s="7"/>
    </row>
    <row r="3249" spans="5:6" ht="12.75">
      <c r="E3249" s="7"/>
      <c r="F3249" s="7"/>
    </row>
    <row r="3250" spans="5:6" ht="12.75">
      <c r="E3250" s="7"/>
      <c r="F3250" s="7"/>
    </row>
    <row r="3251" spans="5:6" ht="12.75">
      <c r="E3251" s="7"/>
      <c r="F3251" s="7"/>
    </row>
    <row r="3252" spans="5:6" ht="12.75">
      <c r="E3252" s="7"/>
      <c r="F3252" s="7"/>
    </row>
    <row r="3253" spans="5:6" ht="12.75">
      <c r="E3253" s="7"/>
      <c r="F3253" s="7"/>
    </row>
    <row r="3254" spans="5:6" ht="12.75">
      <c r="E3254" s="7"/>
      <c r="F3254" s="7"/>
    </row>
    <row r="3255" spans="5:6" ht="12.75">
      <c r="E3255" s="7"/>
      <c r="F3255" s="7"/>
    </row>
    <row r="3256" spans="5:6" ht="12.75">
      <c r="E3256" s="7"/>
      <c r="F3256" s="7"/>
    </row>
    <row r="3257" spans="5:6" ht="12.75">
      <c r="E3257" s="7"/>
      <c r="F3257" s="7"/>
    </row>
    <row r="3258" spans="5:6" ht="12.75">
      <c r="E3258" s="7"/>
      <c r="F3258" s="7"/>
    </row>
    <row r="3259" spans="5:6" ht="12.75">
      <c r="E3259" s="7"/>
      <c r="F3259" s="7"/>
    </row>
    <row r="3260" spans="5:6" ht="12.75">
      <c r="E3260" s="7"/>
      <c r="F3260" s="7"/>
    </row>
    <row r="3261" spans="5:6" ht="12.75">
      <c r="E3261" s="7"/>
      <c r="F3261" s="7"/>
    </row>
    <row r="3262" spans="5:6" ht="12.75">
      <c r="E3262" s="7"/>
      <c r="F3262" s="7"/>
    </row>
    <row r="3263" spans="5:6" ht="12.75">
      <c r="E3263" s="7"/>
      <c r="F3263" s="7"/>
    </row>
    <row r="3264" spans="5:6" ht="12.75">
      <c r="E3264" s="7"/>
      <c r="F3264" s="7"/>
    </row>
    <row r="3265" spans="5:6" ht="12.75">
      <c r="E3265" s="7"/>
      <c r="F3265" s="7"/>
    </row>
    <row r="3266" spans="5:6" ht="12.75">
      <c r="E3266" s="7"/>
      <c r="F3266" s="7"/>
    </row>
    <row r="3267" spans="5:6" ht="12.75">
      <c r="E3267" s="7"/>
      <c r="F3267" s="7"/>
    </row>
    <row r="3268" spans="5:6" ht="12.75">
      <c r="E3268" s="7"/>
      <c r="F3268" s="7"/>
    </row>
    <row r="3269" spans="5:6" ht="12.75">
      <c r="E3269" s="7"/>
      <c r="F3269" s="7"/>
    </row>
    <row r="3270" spans="5:6" ht="12.75">
      <c r="E3270" s="7"/>
      <c r="F3270" s="7"/>
    </row>
    <row r="3271" spans="5:6" ht="12.75">
      <c r="E3271" s="7"/>
      <c r="F3271" s="7"/>
    </row>
    <row r="3272" spans="5:6" ht="12.75">
      <c r="E3272" s="7"/>
      <c r="F3272" s="7"/>
    </row>
    <row r="3273" spans="5:6" ht="12.75">
      <c r="E3273" s="7"/>
      <c r="F3273" s="7"/>
    </row>
    <row r="3274" spans="5:6" ht="12.75">
      <c r="E3274" s="7"/>
      <c r="F3274" s="7"/>
    </row>
    <row r="3275" spans="5:6" ht="12.75">
      <c r="E3275" s="7"/>
      <c r="F3275" s="7"/>
    </row>
    <row r="3276" spans="5:6" ht="12.75">
      <c r="E3276" s="7"/>
      <c r="F3276" s="7"/>
    </row>
    <row r="3277" spans="5:6" ht="12.75">
      <c r="E3277" s="7"/>
      <c r="F3277" s="7"/>
    </row>
    <row r="3278" spans="5:6" ht="12.75">
      <c r="E3278" s="7"/>
      <c r="F3278" s="7"/>
    </row>
    <row r="3279" spans="5:6" ht="12.75">
      <c r="E3279" s="7"/>
      <c r="F3279" s="7"/>
    </row>
    <row r="3280" spans="5:6" ht="12.75">
      <c r="E3280" s="7"/>
      <c r="F3280" s="7"/>
    </row>
    <row r="3281" spans="5:6" ht="12.75">
      <c r="E3281" s="7"/>
      <c r="F3281" s="7"/>
    </row>
    <row r="3282" spans="5:6" ht="12.75">
      <c r="E3282" s="7"/>
      <c r="F3282" s="7"/>
    </row>
    <row r="3283" spans="5:6" ht="12.75">
      <c r="E3283" s="7"/>
      <c r="F3283" s="7"/>
    </row>
    <row r="3284" spans="5:6" ht="12.75">
      <c r="E3284" s="7"/>
      <c r="F3284" s="7"/>
    </row>
    <row r="3285" spans="5:6" ht="12.75">
      <c r="E3285" s="7"/>
      <c r="F3285" s="7"/>
    </row>
    <row r="3286" spans="5:6" ht="12.75">
      <c r="E3286" s="7"/>
      <c r="F3286" s="7"/>
    </row>
    <row r="3287" spans="5:6" ht="12.75">
      <c r="E3287" s="7"/>
      <c r="F3287" s="7"/>
    </row>
    <row r="3288" spans="5:6" ht="12.75">
      <c r="E3288" s="7"/>
      <c r="F3288" s="7"/>
    </row>
    <row r="3289" spans="5:6" ht="12.75">
      <c r="E3289" s="7"/>
      <c r="F3289" s="7"/>
    </row>
    <row r="3290" spans="5:6" ht="12.75">
      <c r="E3290" s="7"/>
      <c r="F3290" s="7"/>
    </row>
    <row r="3291" spans="5:6" ht="12.75">
      <c r="E3291" s="7"/>
      <c r="F3291" s="7"/>
    </row>
    <row r="3292" spans="5:6" ht="12.75">
      <c r="E3292" s="7"/>
      <c r="F3292" s="7"/>
    </row>
    <row r="3293" spans="5:6" ht="12.75">
      <c r="E3293" s="7"/>
      <c r="F3293" s="7"/>
    </row>
    <row r="3294" spans="5:6" ht="12.75">
      <c r="E3294" s="7"/>
      <c r="F3294" s="7"/>
    </row>
    <row r="3295" spans="5:6" ht="12.75">
      <c r="E3295" s="7"/>
      <c r="F3295" s="7"/>
    </row>
    <row r="3296" spans="5:6" ht="12.75">
      <c r="E3296" s="7"/>
      <c r="F3296" s="7"/>
    </row>
    <row r="3297" spans="5:6" ht="12.75">
      <c r="E3297" s="7"/>
      <c r="F3297" s="7"/>
    </row>
    <row r="3298" spans="5:6" ht="12.75">
      <c r="E3298" s="7"/>
      <c r="F3298" s="7"/>
    </row>
    <row r="3299" spans="5:6" ht="12.75">
      <c r="E3299" s="7"/>
      <c r="F3299" s="7"/>
    </row>
    <row r="3300" spans="5:6" ht="12.75">
      <c r="E3300" s="7"/>
      <c r="F3300" s="7"/>
    </row>
    <row r="3301" spans="5:6" ht="12.75">
      <c r="E3301" s="7"/>
      <c r="F3301" s="7"/>
    </row>
    <row r="3302" spans="5:6" ht="12.75">
      <c r="E3302" s="7"/>
      <c r="F3302" s="7"/>
    </row>
    <row r="3303" spans="5:6" ht="12.75">
      <c r="E3303" s="7"/>
      <c r="F3303" s="7"/>
    </row>
    <row r="3304" spans="5:6" ht="12.75">
      <c r="E3304" s="7"/>
      <c r="F3304" s="7"/>
    </row>
    <row r="3305" spans="5:6" ht="12.75">
      <c r="E3305" s="7"/>
      <c r="F3305" s="7"/>
    </row>
    <row r="3306" spans="5:6" ht="12.75">
      <c r="E3306" s="7"/>
      <c r="F3306" s="7"/>
    </row>
    <row r="3307" spans="5:6" ht="12.75">
      <c r="E3307" s="7"/>
      <c r="F3307" s="7"/>
    </row>
    <row r="3308" spans="5:6" ht="12.75">
      <c r="E3308" s="7"/>
      <c r="F3308" s="7"/>
    </row>
    <row r="3309" spans="5:6" ht="12.75">
      <c r="E3309" s="7"/>
      <c r="F3309" s="7"/>
    </row>
    <row r="3310" spans="5:6" ht="12.75">
      <c r="E3310" s="7"/>
      <c r="F3310" s="7"/>
    </row>
    <row r="3311" spans="5:6" ht="12.75">
      <c r="E3311" s="7"/>
      <c r="F3311" s="7"/>
    </row>
    <row r="3312" spans="5:6" ht="12.75">
      <c r="E3312" s="7"/>
      <c r="F3312" s="7"/>
    </row>
    <row r="3313" spans="5:6" ht="12.75">
      <c r="E3313" s="7"/>
      <c r="F3313" s="7"/>
    </row>
    <row r="3314" spans="5:6" ht="12.75">
      <c r="E3314" s="7"/>
      <c r="F3314" s="7"/>
    </row>
    <row r="3315" spans="5:6" ht="12.75">
      <c r="E3315" s="7"/>
      <c r="F3315" s="7"/>
    </row>
    <row r="3316" spans="5:6" ht="12.75">
      <c r="E3316" s="7"/>
      <c r="F3316" s="7"/>
    </row>
    <row r="3317" spans="5:6" ht="12.75">
      <c r="E3317" s="7"/>
      <c r="F3317" s="7"/>
    </row>
    <row r="3318" spans="5:6" ht="12.75">
      <c r="E3318" s="7"/>
      <c r="F3318" s="7"/>
    </row>
    <row r="3319" spans="5:6" ht="12.75">
      <c r="E3319" s="7"/>
      <c r="F3319" s="7"/>
    </row>
    <row r="3320" spans="5:6" ht="12.75">
      <c r="E3320" s="7"/>
      <c r="F3320" s="7"/>
    </row>
    <row r="3321" spans="5:6" ht="12.75">
      <c r="E3321" s="7"/>
      <c r="F3321" s="7"/>
    </row>
    <row r="3322" spans="5:6" ht="12.75">
      <c r="E3322" s="7"/>
      <c r="F3322" s="7"/>
    </row>
    <row r="3323" spans="5:6" ht="12.75">
      <c r="E3323" s="7"/>
      <c r="F3323" s="7"/>
    </row>
    <row r="3324" spans="5:6" ht="12.75">
      <c r="E3324" s="7"/>
      <c r="F3324" s="7"/>
    </row>
    <row r="3325" spans="5:6" ht="12.75">
      <c r="E3325" s="7"/>
      <c r="F3325" s="7"/>
    </row>
    <row r="3326" spans="5:6" ht="12.75">
      <c r="E3326" s="7"/>
      <c r="F3326" s="7"/>
    </row>
    <row r="3327" spans="5:6" ht="12.75">
      <c r="E3327" s="7"/>
      <c r="F3327" s="7"/>
    </row>
    <row r="3328" spans="5:6" ht="12.75">
      <c r="E3328" s="7"/>
      <c r="F3328" s="7"/>
    </row>
    <row r="3329" spans="5:6" ht="12.75">
      <c r="E3329" s="7"/>
      <c r="F3329" s="7"/>
    </row>
    <row r="3330" spans="5:6" ht="12.75">
      <c r="E3330" s="7"/>
      <c r="F3330" s="7"/>
    </row>
    <row r="3331" spans="5:6" ht="12.75">
      <c r="E3331" s="7"/>
      <c r="F3331" s="7"/>
    </row>
    <row r="3332" spans="5:6" ht="12.75">
      <c r="E3332" s="7"/>
      <c r="F3332" s="7"/>
    </row>
    <row r="3333" spans="5:6" ht="12.75">
      <c r="E3333" s="7"/>
      <c r="F3333" s="7"/>
    </row>
    <row r="3334" spans="5:6" ht="12.75">
      <c r="E3334" s="7"/>
      <c r="F3334" s="7"/>
    </row>
    <row r="3335" spans="5:6" ht="12.75">
      <c r="E3335" s="7"/>
      <c r="F3335" s="7"/>
    </row>
    <row r="3336" spans="5:6" ht="12.75">
      <c r="E3336" s="7"/>
      <c r="F3336" s="7"/>
    </row>
    <row r="3337" spans="5:6" ht="12.75">
      <c r="E3337" s="7"/>
      <c r="F3337" s="7"/>
    </row>
    <row r="3338" spans="5:6" ht="12.75">
      <c r="E3338" s="7"/>
      <c r="F3338" s="7"/>
    </row>
    <row r="3339" spans="5:6" ht="12.75">
      <c r="E3339" s="7"/>
      <c r="F3339" s="7"/>
    </row>
    <row r="3340" spans="5:6" ht="12.75">
      <c r="E3340" s="7"/>
      <c r="F3340" s="7"/>
    </row>
    <row r="3341" spans="5:6" ht="12.75">
      <c r="E3341" s="7"/>
      <c r="F3341" s="7"/>
    </row>
    <row r="3342" spans="5:6" ht="12.75">
      <c r="E3342" s="7"/>
      <c r="F3342" s="7"/>
    </row>
    <row r="3343" spans="5:6" ht="12.75">
      <c r="E3343" s="7"/>
      <c r="F3343" s="7"/>
    </row>
    <row r="3344" spans="5:6" ht="12.75">
      <c r="E3344" s="7"/>
      <c r="F3344" s="7"/>
    </row>
    <row r="3345" spans="5:6" ht="12.75">
      <c r="E3345" s="7"/>
      <c r="F3345" s="7"/>
    </row>
    <row r="3346" spans="5:6" ht="12.75">
      <c r="E3346" s="7"/>
      <c r="F3346" s="7"/>
    </row>
    <row r="3347" spans="5:6" ht="12.75">
      <c r="E3347" s="7"/>
      <c r="F3347" s="7"/>
    </row>
    <row r="3348" spans="5:6" ht="12.75">
      <c r="E3348" s="7"/>
      <c r="F3348" s="7"/>
    </row>
    <row r="3349" spans="5:6" ht="12.75">
      <c r="E3349" s="7"/>
      <c r="F3349" s="7"/>
    </row>
    <row r="3350" spans="5:6" ht="12.75">
      <c r="E3350" s="7"/>
      <c r="F3350" s="7"/>
    </row>
    <row r="3351" spans="5:6" ht="12.75">
      <c r="E3351" s="7"/>
      <c r="F3351" s="7"/>
    </row>
    <row r="3352" spans="5:6" ht="12.75">
      <c r="E3352" s="7"/>
      <c r="F3352" s="7"/>
    </row>
    <row r="3353" spans="5:6" ht="12.75">
      <c r="E3353" s="7"/>
      <c r="F3353" s="7"/>
    </row>
    <row r="3354" spans="5:6" ht="12.75">
      <c r="E3354" s="7"/>
      <c r="F3354" s="7"/>
    </row>
    <row r="3355" spans="5:6" ht="12.75">
      <c r="E3355" s="7"/>
      <c r="F3355" s="7"/>
    </row>
    <row r="3356" spans="5:6" ht="12.75">
      <c r="E3356" s="7"/>
      <c r="F3356" s="7"/>
    </row>
    <row r="3357" spans="5:6" ht="12.75">
      <c r="E3357" s="7"/>
      <c r="F3357" s="7"/>
    </row>
    <row r="3358" spans="5:6" ht="12.75">
      <c r="E3358" s="7"/>
      <c r="F3358" s="7"/>
    </row>
    <row r="3359" spans="5:6" ht="12.75">
      <c r="E3359" s="7"/>
      <c r="F3359" s="7"/>
    </row>
    <row r="3360" spans="5:6" ht="12.75">
      <c r="E3360" s="7"/>
      <c r="F3360" s="7"/>
    </row>
    <row r="3361" spans="5:6" ht="12.75">
      <c r="E3361" s="7"/>
      <c r="F3361" s="7"/>
    </row>
    <row r="3362" spans="5:6" ht="12.75">
      <c r="E3362" s="7"/>
      <c r="F3362" s="7"/>
    </row>
    <row r="3363" spans="5:6" ht="12.75">
      <c r="E3363" s="7"/>
      <c r="F3363" s="7"/>
    </row>
    <row r="3364" spans="5:6" ht="12.75">
      <c r="E3364" s="7"/>
      <c r="F3364" s="7"/>
    </row>
    <row r="3365" spans="5:6" ht="12.75">
      <c r="E3365" s="7"/>
      <c r="F3365" s="7"/>
    </row>
    <row r="3366" spans="5:6" ht="12.75">
      <c r="E3366" s="7"/>
      <c r="F3366" s="7"/>
    </row>
    <row r="3367" spans="5:6" ht="12.75">
      <c r="E3367" s="7"/>
      <c r="F3367" s="7"/>
    </row>
    <row r="3368" spans="5:6" ht="12.75">
      <c r="E3368" s="7"/>
      <c r="F3368" s="7"/>
    </row>
    <row r="3369" spans="5:6" ht="12.75">
      <c r="E3369" s="7"/>
      <c r="F3369" s="7"/>
    </row>
    <row r="3370" spans="5:6" ht="12.75">
      <c r="E3370" s="7"/>
      <c r="F3370" s="7"/>
    </row>
    <row r="3371" spans="5:6" ht="12.75">
      <c r="E3371" s="7"/>
      <c r="F3371" s="7"/>
    </row>
    <row r="3372" spans="5:6" ht="12.75">
      <c r="E3372" s="7"/>
      <c r="F3372" s="7"/>
    </row>
    <row r="3373" spans="5:6" ht="12.75">
      <c r="E3373" s="7"/>
      <c r="F3373" s="7"/>
    </row>
    <row r="3374" spans="5:6" ht="12.75">
      <c r="E3374" s="7"/>
      <c r="F3374" s="7"/>
    </row>
    <row r="3375" spans="5:6" ht="12.75">
      <c r="E3375" s="7"/>
      <c r="F3375" s="7"/>
    </row>
    <row r="3376" spans="5:6" ht="12.75">
      <c r="E3376" s="7"/>
      <c r="F3376" s="7"/>
    </row>
    <row r="3377" spans="5:6" ht="12.75">
      <c r="E3377" s="7"/>
      <c r="F3377" s="7"/>
    </row>
    <row r="3378" spans="5:6" ht="12.75">
      <c r="E3378" s="7"/>
      <c r="F3378" s="7"/>
    </row>
    <row r="3379" spans="5:6" ht="12.75">
      <c r="E3379" s="7"/>
      <c r="F3379" s="7"/>
    </row>
    <row r="3380" spans="5:6" ht="12.75">
      <c r="E3380" s="7"/>
      <c r="F3380" s="7"/>
    </row>
    <row r="3381" spans="5:6" ht="12.75">
      <c r="E3381" s="7"/>
      <c r="F3381" s="7"/>
    </row>
    <row r="3382" spans="5:6" ht="12.75">
      <c r="E3382" s="7"/>
      <c r="F3382" s="7"/>
    </row>
    <row r="3383" spans="5:6" ht="12.75">
      <c r="E3383" s="7"/>
      <c r="F3383" s="7"/>
    </row>
    <row r="3384" spans="5:6" ht="12.75">
      <c r="E3384" s="7"/>
      <c r="F3384" s="7"/>
    </row>
    <row r="3385" spans="5:6" ht="12.75">
      <c r="E3385" s="7"/>
      <c r="F3385" s="7"/>
    </row>
    <row r="3386" spans="5:6" ht="12.75">
      <c r="E3386" s="7"/>
      <c r="F3386" s="7"/>
    </row>
    <row r="3387" spans="5:6" ht="12.75">
      <c r="E3387" s="7"/>
      <c r="F3387" s="7"/>
    </row>
    <row r="3388" spans="5:6" ht="12.75">
      <c r="E3388" s="7"/>
      <c r="F3388" s="7"/>
    </row>
    <row r="3389" spans="5:6" ht="12.75">
      <c r="E3389" s="7"/>
      <c r="F3389" s="7"/>
    </row>
    <row r="3390" spans="5:6" ht="12.75">
      <c r="E3390" s="7"/>
      <c r="F3390" s="7"/>
    </row>
    <row r="3391" spans="5:6" ht="12.75">
      <c r="E3391" s="7"/>
      <c r="F3391" s="7"/>
    </row>
    <row r="3392" spans="5:6" ht="12.75">
      <c r="E3392" s="7"/>
      <c r="F3392" s="7"/>
    </row>
    <row r="3393" spans="5:6" ht="12.75">
      <c r="E3393" s="7"/>
      <c r="F3393" s="7"/>
    </row>
    <row r="3394" spans="5:6" ht="12.75">
      <c r="E3394" s="7"/>
      <c r="F3394" s="7"/>
    </row>
    <row r="3395" spans="5:6" ht="12.75">
      <c r="E3395" s="7"/>
      <c r="F3395" s="7"/>
    </row>
    <row r="3396" spans="5:6" ht="12.75">
      <c r="E3396" s="7"/>
      <c r="F3396" s="7"/>
    </row>
    <row r="3397" spans="5:6" ht="12.75">
      <c r="E3397" s="7"/>
      <c r="F3397" s="7"/>
    </row>
    <row r="3398" spans="5:6" ht="12.75">
      <c r="E3398" s="7"/>
      <c r="F3398" s="7"/>
    </row>
    <row r="3399" spans="5:6" ht="12.75">
      <c r="E3399" s="7"/>
      <c r="F3399" s="7"/>
    </row>
    <row r="3400" spans="5:6" ht="12.75">
      <c r="E3400" s="7"/>
      <c r="F3400" s="7"/>
    </row>
    <row r="3401" spans="5:6" ht="12.75">
      <c r="E3401" s="7"/>
      <c r="F3401" s="7"/>
    </row>
    <row r="3402" spans="5:6" ht="12.75">
      <c r="E3402" s="7"/>
      <c r="F3402" s="7"/>
    </row>
    <row r="3403" spans="5:6" ht="12.75">
      <c r="E3403" s="7"/>
      <c r="F3403" s="7"/>
    </row>
    <row r="3404" spans="5:6" ht="12.75">
      <c r="E3404" s="7"/>
      <c r="F3404" s="7"/>
    </row>
    <row r="3405" spans="5:6" ht="12.75">
      <c r="E3405" s="7"/>
      <c r="F3405" s="7"/>
    </row>
    <row r="3406" spans="5:6" ht="12.75">
      <c r="E3406" s="7"/>
      <c r="F3406" s="7"/>
    </row>
    <row r="3407" spans="5:6" ht="12.75">
      <c r="E3407" s="7"/>
      <c r="F3407" s="7"/>
    </row>
    <row r="3408" spans="5:6" ht="12.75">
      <c r="E3408" s="7"/>
      <c r="F3408" s="7"/>
    </row>
    <row r="3409" spans="5:6" ht="12.75">
      <c r="E3409" s="7"/>
      <c r="F3409" s="7"/>
    </row>
    <row r="3410" spans="5:6" ht="12.75">
      <c r="E3410" s="7"/>
      <c r="F3410" s="7"/>
    </row>
    <row r="3411" spans="5:6" ht="12.75">
      <c r="E3411" s="7"/>
      <c r="F3411" s="7"/>
    </row>
    <row r="3412" spans="5:6" ht="12.75">
      <c r="E3412" s="7"/>
      <c r="F3412" s="7"/>
    </row>
    <row r="3413" spans="5:6" ht="12.75">
      <c r="E3413" s="7"/>
      <c r="F3413" s="7"/>
    </row>
    <row r="3414" spans="5:6" ht="12.75">
      <c r="E3414" s="7"/>
      <c r="F3414" s="7"/>
    </row>
    <row r="3415" spans="5:6" ht="12.75">
      <c r="E3415" s="7"/>
      <c r="F3415" s="7"/>
    </row>
    <row r="3416" spans="5:6" ht="12.75">
      <c r="E3416" s="7"/>
      <c r="F3416" s="7"/>
    </row>
    <row r="3417" spans="5:6" ht="12.75">
      <c r="E3417" s="7"/>
      <c r="F3417" s="7"/>
    </row>
    <row r="3418" spans="5:6" ht="12.75">
      <c r="E3418" s="7"/>
      <c r="F3418" s="7"/>
    </row>
    <row r="3419" spans="5:6" ht="12.75">
      <c r="E3419" s="7"/>
      <c r="F3419" s="7"/>
    </row>
    <row r="3420" spans="5:6" ht="12.75">
      <c r="E3420" s="7"/>
      <c r="F3420" s="7"/>
    </row>
    <row r="3421" spans="5:6" ht="12.75">
      <c r="E3421" s="7"/>
      <c r="F3421" s="7"/>
    </row>
    <row r="3422" spans="5:6" ht="12.75">
      <c r="E3422" s="7"/>
      <c r="F3422" s="7"/>
    </row>
    <row r="3423" spans="5:6" ht="12.75">
      <c r="E3423" s="7"/>
      <c r="F3423" s="7"/>
    </row>
    <row r="3424" spans="5:6" ht="12.75">
      <c r="E3424" s="7"/>
      <c r="F3424" s="7"/>
    </row>
    <row r="3425" spans="5:6" ht="12.75">
      <c r="E3425" s="7"/>
      <c r="F3425" s="7"/>
    </row>
    <row r="3426" spans="5:6" ht="12.75">
      <c r="E3426" s="7"/>
      <c r="F3426" s="7"/>
    </row>
    <row r="3427" spans="5:6" ht="12.75">
      <c r="E3427" s="7"/>
      <c r="F3427" s="7"/>
    </row>
    <row r="3428" spans="5:6" ht="12.75">
      <c r="E3428" s="7"/>
      <c r="F3428" s="7"/>
    </row>
    <row r="3429" spans="5:6" ht="12.75">
      <c r="E3429" s="7"/>
      <c r="F3429" s="7"/>
    </row>
    <row r="3430" spans="5:6" ht="12.75">
      <c r="E3430" s="7"/>
      <c r="F3430" s="7"/>
    </row>
    <row r="3431" spans="5:6" ht="12.75">
      <c r="E3431" s="7"/>
      <c r="F3431" s="7"/>
    </row>
    <row r="3432" spans="5:6" ht="12.75">
      <c r="E3432" s="7"/>
      <c r="F3432" s="7"/>
    </row>
    <row r="3433" spans="5:6" ht="12.75">
      <c r="E3433" s="7"/>
      <c r="F3433" s="7"/>
    </row>
    <row r="3434" spans="5:6" ht="12.75">
      <c r="E3434" s="7"/>
      <c r="F3434" s="7"/>
    </row>
    <row r="3435" spans="5:6" ht="12.75">
      <c r="E3435" s="7"/>
      <c r="F3435" s="7"/>
    </row>
    <row r="3436" spans="5:6" ht="12.75">
      <c r="E3436" s="7"/>
      <c r="F3436" s="7"/>
    </row>
    <row r="3437" spans="5:6" ht="12.75">
      <c r="E3437" s="7"/>
      <c r="F3437" s="7"/>
    </row>
    <row r="3438" spans="5:6" ht="12.75">
      <c r="E3438" s="7"/>
      <c r="F3438" s="7"/>
    </row>
    <row r="3439" spans="5:6" ht="12.75">
      <c r="E3439" s="7"/>
      <c r="F3439" s="7"/>
    </row>
    <row r="3440" spans="5:6" ht="12.75">
      <c r="E3440" s="7"/>
      <c r="F3440" s="7"/>
    </row>
    <row r="3441" spans="5:6" ht="12.75">
      <c r="E3441" s="7"/>
      <c r="F3441" s="7"/>
    </row>
    <row r="3442" spans="5:6" ht="12.75">
      <c r="E3442" s="7"/>
      <c r="F3442" s="7"/>
    </row>
    <row r="3443" spans="5:6" ht="12.75">
      <c r="E3443" s="7"/>
      <c r="F3443" s="7"/>
    </row>
    <row r="3444" spans="5:6" ht="12.75">
      <c r="E3444" s="7"/>
      <c r="F3444" s="7"/>
    </row>
    <row r="3445" spans="5:6" ht="12.75">
      <c r="E3445" s="7"/>
      <c r="F3445" s="7"/>
    </row>
    <row r="3446" spans="5:6" ht="12.75">
      <c r="E3446" s="7"/>
      <c r="F3446" s="7"/>
    </row>
    <row r="3447" spans="5:6" ht="12.75">
      <c r="E3447" s="7"/>
      <c r="F3447" s="7"/>
    </row>
    <row r="3448" spans="5:6" ht="12.75">
      <c r="E3448" s="7"/>
      <c r="F3448" s="7"/>
    </row>
    <row r="3449" spans="5:6" ht="12.75">
      <c r="E3449" s="7"/>
      <c r="F3449" s="7"/>
    </row>
    <row r="3450" spans="5:6" ht="12.75">
      <c r="E3450" s="7"/>
      <c r="F3450" s="7"/>
    </row>
    <row r="3451" spans="5:6" ht="12.75">
      <c r="E3451" s="7"/>
      <c r="F3451" s="7"/>
    </row>
    <row r="3452" spans="5:6" ht="12.75">
      <c r="E3452" s="7"/>
      <c r="F3452" s="7"/>
    </row>
    <row r="3453" spans="5:6" ht="12.75">
      <c r="E3453" s="7"/>
      <c r="F3453" s="7"/>
    </row>
    <row r="3454" spans="5:6" ht="12.75">
      <c r="E3454" s="7"/>
      <c r="F3454" s="7"/>
    </row>
    <row r="3455" spans="5:6" ht="12.75">
      <c r="E3455" s="7"/>
      <c r="F3455" s="7"/>
    </row>
    <row r="3456" spans="5:6" ht="12.75">
      <c r="E3456" s="7"/>
      <c r="F3456" s="7"/>
    </row>
    <row r="3457" spans="5:6" ht="12.75">
      <c r="E3457" s="7"/>
      <c r="F3457" s="7"/>
    </row>
    <row r="3458" spans="5:6" ht="12.75">
      <c r="E3458" s="7"/>
      <c r="F3458" s="7"/>
    </row>
    <row r="3459" spans="5:6" ht="12.75">
      <c r="E3459" s="7"/>
      <c r="F3459" s="7"/>
    </row>
    <row r="3460" spans="5:6" ht="12.75">
      <c r="E3460" s="7"/>
      <c r="F3460" s="7"/>
    </row>
    <row r="3461" spans="5:6" ht="12.75">
      <c r="E3461" s="7"/>
      <c r="F3461" s="7"/>
    </row>
    <row r="3462" spans="5:6" ht="12.75">
      <c r="E3462" s="7"/>
      <c r="F3462" s="7"/>
    </row>
    <row r="3463" spans="5:6" ht="12.75">
      <c r="E3463" s="7"/>
      <c r="F3463" s="7"/>
    </row>
    <row r="3464" spans="5:6" ht="12.75">
      <c r="E3464" s="7"/>
      <c r="F3464" s="7"/>
    </row>
    <row r="3465" spans="5:6" ht="12.75">
      <c r="E3465" s="7"/>
      <c r="F3465" s="7"/>
    </row>
    <row r="3466" spans="5:6" ht="12.75">
      <c r="E3466" s="7"/>
      <c r="F3466" s="7"/>
    </row>
    <row r="3467" spans="5:6" ht="12.75">
      <c r="E3467" s="7"/>
      <c r="F3467" s="7"/>
    </row>
    <row r="3468" spans="5:6" ht="12.75">
      <c r="E3468" s="7"/>
      <c r="F3468" s="7"/>
    </row>
    <row r="3469" spans="5:6" ht="12.75">
      <c r="E3469" s="7"/>
      <c r="F3469" s="7"/>
    </row>
    <row r="3470" spans="5:6" ht="12.75">
      <c r="E3470" s="7"/>
      <c r="F3470" s="7"/>
    </row>
    <row r="3471" spans="5:6" ht="12.75">
      <c r="E3471" s="7"/>
      <c r="F3471" s="7"/>
    </row>
    <row r="3472" spans="5:6" ht="12.75">
      <c r="E3472" s="7"/>
      <c r="F3472" s="7"/>
    </row>
    <row r="3473" spans="5:6" ht="12.75">
      <c r="E3473" s="7"/>
      <c r="F3473" s="7"/>
    </row>
    <row r="3474" spans="5:6" ht="12.75">
      <c r="E3474" s="7"/>
      <c r="F3474" s="7"/>
    </row>
    <row r="3475" spans="5:6" ht="12.75">
      <c r="E3475" s="7"/>
      <c r="F3475" s="7"/>
    </row>
    <row r="3476" spans="5:6" ht="12.75">
      <c r="E3476" s="7"/>
      <c r="F3476" s="7"/>
    </row>
    <row r="3477" spans="5:6" ht="12.75">
      <c r="E3477" s="7"/>
      <c r="F3477" s="7"/>
    </row>
    <row r="3478" spans="5:6" ht="12.75">
      <c r="E3478" s="7"/>
      <c r="F3478" s="7"/>
    </row>
    <row r="3479" spans="5:6" ht="12.75">
      <c r="E3479" s="7"/>
      <c r="F3479" s="7"/>
    </row>
    <row r="3480" spans="5:6" ht="12.75">
      <c r="E3480" s="7"/>
      <c r="F3480" s="7"/>
    </row>
    <row r="3481" spans="5:6" ht="12.75">
      <c r="E3481" s="7"/>
      <c r="F3481" s="7"/>
    </row>
    <row r="3482" spans="5:6" ht="12.75">
      <c r="E3482" s="7"/>
      <c r="F3482" s="7"/>
    </row>
    <row r="3483" spans="5:6" ht="12.75">
      <c r="E3483" s="7"/>
      <c r="F3483" s="7"/>
    </row>
    <row r="3484" spans="5:6" ht="12.75">
      <c r="E3484" s="7"/>
      <c r="F3484" s="7"/>
    </row>
    <row r="3485" spans="5:6" ht="12.75">
      <c r="E3485" s="7"/>
      <c r="F3485" s="7"/>
    </row>
    <row r="3486" spans="5:6" ht="12.75">
      <c r="E3486" s="7"/>
      <c r="F3486" s="7"/>
    </row>
    <row r="3487" spans="5:6" ht="12.75">
      <c r="E3487" s="7"/>
      <c r="F3487" s="7"/>
    </row>
    <row r="3488" spans="5:6" ht="12.75">
      <c r="E3488" s="7"/>
      <c r="F3488" s="7"/>
    </row>
    <row r="3489" spans="5:6" ht="12.75">
      <c r="E3489" s="7"/>
      <c r="F3489" s="7"/>
    </row>
    <row r="3490" spans="5:6" ht="12.75">
      <c r="E3490" s="7"/>
      <c r="F3490" s="7"/>
    </row>
    <row r="3491" spans="5:6" ht="12.75">
      <c r="E3491" s="7"/>
      <c r="F3491" s="7"/>
    </row>
    <row r="3492" spans="5:6" ht="12.75">
      <c r="E3492" s="7"/>
      <c r="F3492" s="7"/>
    </row>
    <row r="3493" spans="5:6" ht="12.75">
      <c r="E3493" s="7"/>
      <c r="F3493" s="7"/>
    </row>
    <row r="3494" spans="5:6" ht="12.75">
      <c r="E3494" s="7"/>
      <c r="F3494" s="7"/>
    </row>
    <row r="3495" spans="5:6" ht="12.75">
      <c r="E3495" s="7"/>
      <c r="F3495" s="7"/>
    </row>
    <row r="3496" spans="5:6" ht="12.75">
      <c r="E3496" s="7"/>
      <c r="F3496" s="7"/>
    </row>
    <row r="3497" spans="5:6" ht="12.75">
      <c r="E3497" s="7"/>
      <c r="F3497" s="7"/>
    </row>
    <row r="3498" spans="5:6" ht="12.75">
      <c r="E3498" s="7"/>
      <c r="F3498" s="7"/>
    </row>
    <row r="3499" spans="5:6" ht="12.75">
      <c r="E3499" s="7"/>
      <c r="F3499" s="7"/>
    </row>
    <row r="3500" spans="5:6" ht="12.75">
      <c r="E3500" s="7"/>
      <c r="F3500" s="7"/>
    </row>
    <row r="3501" spans="5:6" ht="12.75">
      <c r="E3501" s="7"/>
      <c r="F3501" s="7"/>
    </row>
    <row r="3502" spans="5:6" ht="12.75">
      <c r="E3502" s="7"/>
      <c r="F3502" s="7"/>
    </row>
    <row r="3503" spans="5:6" ht="12.75">
      <c r="E3503" s="7"/>
      <c r="F3503" s="7"/>
    </row>
    <row r="3504" spans="5:6" ht="12.75">
      <c r="E3504" s="7"/>
      <c r="F3504" s="7"/>
    </row>
    <row r="3505" spans="5:6" ht="12.75">
      <c r="E3505" s="7"/>
      <c r="F3505" s="7"/>
    </row>
    <row r="3506" spans="5:6" ht="12.75">
      <c r="E3506" s="7"/>
      <c r="F3506" s="7"/>
    </row>
    <row r="3507" spans="5:6" ht="12.75">
      <c r="E3507" s="7"/>
      <c r="F3507" s="7"/>
    </row>
    <row r="3508" spans="5:6" ht="12.75">
      <c r="E3508" s="7"/>
      <c r="F3508" s="7"/>
    </row>
    <row r="3509" spans="5:6" ht="12.75">
      <c r="E3509" s="7"/>
      <c r="F3509" s="7"/>
    </row>
    <row r="3510" spans="5:6" ht="12.75">
      <c r="E3510" s="7"/>
      <c r="F3510" s="7"/>
    </row>
    <row r="3511" spans="5:6" ht="12.75">
      <c r="E3511" s="7"/>
      <c r="F3511" s="7"/>
    </row>
    <row r="3512" spans="5:6" ht="12.75">
      <c r="E3512" s="7"/>
      <c r="F3512" s="7"/>
    </row>
    <row r="3513" spans="5:6" ht="12.75">
      <c r="E3513" s="7"/>
      <c r="F3513" s="7"/>
    </row>
    <row r="3514" spans="5:6" ht="12.75">
      <c r="E3514" s="7"/>
      <c r="F3514" s="7"/>
    </row>
    <row r="3515" spans="5:6" ht="12.75">
      <c r="E3515" s="7"/>
      <c r="F3515" s="7"/>
    </row>
    <row r="3516" spans="5:6" ht="12.75">
      <c r="E3516" s="7"/>
      <c r="F3516" s="7"/>
    </row>
    <row r="3517" spans="5:6" ht="12.75">
      <c r="E3517" s="7"/>
      <c r="F3517" s="7"/>
    </row>
    <row r="3518" spans="5:6" ht="12.75">
      <c r="E3518" s="7"/>
      <c r="F3518" s="7"/>
    </row>
    <row r="3519" spans="5:6" ht="12.75">
      <c r="E3519" s="7"/>
      <c r="F3519" s="7"/>
    </row>
    <row r="3520" spans="5:6" ht="12.75">
      <c r="E3520" s="7"/>
      <c r="F3520" s="7"/>
    </row>
    <row r="3521" spans="5:6" ht="12.75">
      <c r="E3521" s="7"/>
      <c r="F3521" s="7"/>
    </row>
    <row r="3522" spans="5:6" ht="12.75">
      <c r="E3522" s="7"/>
      <c r="F3522" s="7"/>
    </row>
    <row r="3523" spans="5:6" ht="12.75">
      <c r="E3523" s="7"/>
      <c r="F3523" s="7"/>
    </row>
    <row r="3524" spans="5:6" ht="12.75">
      <c r="E3524" s="7"/>
      <c r="F3524" s="7"/>
    </row>
    <row r="3525" spans="5:6" ht="12.75">
      <c r="E3525" s="7"/>
      <c r="F3525" s="7"/>
    </row>
    <row r="3526" spans="5:6" ht="12.75">
      <c r="E3526" s="7"/>
      <c r="F3526" s="7"/>
    </row>
    <row r="3527" spans="5:6" ht="12.75">
      <c r="E3527" s="7"/>
      <c r="F3527" s="7"/>
    </row>
    <row r="3528" spans="5:6" ht="12.75">
      <c r="E3528" s="7"/>
      <c r="F3528" s="7"/>
    </row>
    <row r="3529" spans="5:6" ht="12.75">
      <c r="E3529" s="7"/>
      <c r="F3529" s="7"/>
    </row>
    <row r="3530" spans="5:6" ht="12.75">
      <c r="E3530" s="7"/>
      <c r="F3530" s="7"/>
    </row>
    <row r="3531" spans="5:6" ht="12.75">
      <c r="E3531" s="7"/>
      <c r="F3531" s="7"/>
    </row>
    <row r="3532" spans="5:6" ht="12.75">
      <c r="E3532" s="7"/>
      <c r="F3532" s="7"/>
    </row>
    <row r="3533" spans="5:6" ht="12.75">
      <c r="E3533" s="7"/>
      <c r="F3533" s="7"/>
    </row>
    <row r="3534" spans="5:6" ht="12.75">
      <c r="E3534" s="7"/>
      <c r="F3534" s="7"/>
    </row>
    <row r="3535" spans="5:6" ht="12.75">
      <c r="E3535" s="7"/>
      <c r="F3535" s="7"/>
    </row>
    <row r="3536" spans="5:6" ht="12.75">
      <c r="E3536" s="7"/>
      <c r="F3536" s="7"/>
    </row>
    <row r="3537" spans="5:6" ht="12.75">
      <c r="E3537" s="7"/>
      <c r="F3537" s="7"/>
    </row>
    <row r="3538" spans="5:6" ht="12.75">
      <c r="E3538" s="7"/>
      <c r="F3538" s="7"/>
    </row>
    <row r="3539" spans="5:6" ht="12.75">
      <c r="E3539" s="7"/>
      <c r="F3539" s="7"/>
    </row>
    <row r="3540" spans="5:6" ht="12.75">
      <c r="E3540" s="7"/>
      <c r="F3540" s="7"/>
    </row>
    <row r="3541" spans="5:6" ht="12.75">
      <c r="E3541" s="7"/>
      <c r="F3541" s="7"/>
    </row>
    <row r="3542" spans="5:6" ht="12.75">
      <c r="E3542" s="7"/>
      <c r="F3542" s="7"/>
    </row>
    <row r="3543" spans="5:6" ht="12.75">
      <c r="E3543" s="7"/>
      <c r="F3543" s="7"/>
    </row>
    <row r="3544" spans="5:6" ht="12.75">
      <c r="E3544" s="7"/>
      <c r="F3544" s="7"/>
    </row>
    <row r="3545" spans="5:6" ht="12.75">
      <c r="E3545" s="7"/>
      <c r="F3545" s="7"/>
    </row>
    <row r="3546" spans="5:6" ht="12.75">
      <c r="E3546" s="7"/>
      <c r="F3546" s="7"/>
    </row>
    <row r="3547" spans="5:6" ht="12.75">
      <c r="E3547" s="7"/>
      <c r="F3547" s="7"/>
    </row>
    <row r="3548" spans="5:6" ht="12.75">
      <c r="E3548" s="7"/>
      <c r="F3548" s="7"/>
    </row>
    <row r="3549" spans="5:6" ht="12.75">
      <c r="E3549" s="7"/>
      <c r="F3549" s="7"/>
    </row>
    <row r="3550" spans="5:6" ht="12.75">
      <c r="E3550" s="7"/>
      <c r="F3550" s="7"/>
    </row>
    <row r="3551" spans="5:6" ht="12.75">
      <c r="E3551" s="7"/>
      <c r="F3551" s="7"/>
    </row>
    <row r="3552" spans="5:6" ht="12.75">
      <c r="E3552" s="7"/>
      <c r="F3552" s="7"/>
    </row>
    <row r="3553" spans="5:6" ht="12.75">
      <c r="E3553" s="7"/>
      <c r="F3553" s="7"/>
    </row>
    <row r="3554" spans="5:6" ht="12.75">
      <c r="E3554" s="7"/>
      <c r="F3554" s="7"/>
    </row>
    <row r="3555" spans="5:6" ht="12.75">
      <c r="E3555" s="7"/>
      <c r="F3555" s="7"/>
    </row>
    <row r="3556" spans="5:6" ht="12.75">
      <c r="E3556" s="7"/>
      <c r="F3556" s="7"/>
    </row>
    <row r="3557" spans="5:6" ht="12.75">
      <c r="E3557" s="7"/>
      <c r="F3557" s="7"/>
    </row>
    <row r="3558" spans="5:6" ht="12.75">
      <c r="E3558" s="7"/>
      <c r="F3558" s="7"/>
    </row>
    <row r="3559" spans="5:6" ht="12.75">
      <c r="E3559" s="7"/>
      <c r="F3559" s="7"/>
    </row>
    <row r="3560" spans="5:6" ht="12.75">
      <c r="E3560" s="7"/>
      <c r="F3560" s="7"/>
    </row>
    <row r="3561" spans="5:6" ht="12.75">
      <c r="E3561" s="7"/>
      <c r="F3561" s="7"/>
    </row>
    <row r="3562" spans="5:6" ht="12.75">
      <c r="E3562" s="7"/>
      <c r="F3562" s="7"/>
    </row>
    <row r="3563" spans="5:6" ht="12.75">
      <c r="E3563" s="7"/>
      <c r="F3563" s="7"/>
    </row>
    <row r="3564" spans="5:6" ht="12.75">
      <c r="E3564" s="7"/>
      <c r="F3564" s="7"/>
    </row>
    <row r="3565" spans="5:6" ht="12.75">
      <c r="E3565" s="7"/>
      <c r="F3565" s="7"/>
    </row>
    <row r="3566" spans="5:6" ht="12.75">
      <c r="E3566" s="7"/>
      <c r="F3566" s="7"/>
    </row>
    <row r="3567" spans="5:6" ht="12.75">
      <c r="E3567" s="7"/>
      <c r="F3567" s="7"/>
    </row>
    <row r="3568" spans="5:6" ht="12.75">
      <c r="E3568" s="7"/>
      <c r="F3568" s="7"/>
    </row>
    <row r="3569" spans="5:6" ht="12.75">
      <c r="E3569" s="7"/>
      <c r="F3569" s="7"/>
    </row>
    <row r="3570" spans="5:6" ht="12.75">
      <c r="E3570" s="7"/>
      <c r="F3570" s="7"/>
    </row>
    <row r="3571" spans="5:6" ht="12.75">
      <c r="E3571" s="7"/>
      <c r="F3571" s="7"/>
    </row>
    <row r="3572" spans="5:6" ht="12.75">
      <c r="E3572" s="7"/>
      <c r="F3572" s="7"/>
    </row>
    <row r="3573" spans="5:6" ht="12.75">
      <c r="E3573" s="7"/>
      <c r="F3573" s="7"/>
    </row>
    <row r="3574" spans="5:6" ht="12.75">
      <c r="E3574" s="7"/>
      <c r="F3574" s="7"/>
    </row>
    <row r="3575" spans="5:6" ht="12.75">
      <c r="E3575" s="7"/>
      <c r="F3575" s="7"/>
    </row>
    <row r="3576" spans="5:6" ht="12.75">
      <c r="E3576" s="7"/>
      <c r="F3576" s="7"/>
    </row>
    <row r="3577" spans="5:6" ht="12.75">
      <c r="E3577" s="7"/>
      <c r="F3577" s="7"/>
    </row>
    <row r="3578" spans="5:6" ht="12.75">
      <c r="E3578" s="7"/>
      <c r="F3578" s="7"/>
    </row>
  </sheetData>
  <sheetProtection/>
  <mergeCells count="52">
    <mergeCell ref="A524:H524"/>
    <mergeCell ref="B525:B528"/>
    <mergeCell ref="C525:C528"/>
    <mergeCell ref="D525:D528"/>
    <mergeCell ref="E525:E528"/>
    <mergeCell ref="F525:F528"/>
    <mergeCell ref="G525:G528"/>
    <mergeCell ref="H525:H528"/>
    <mergeCell ref="A190:H190"/>
    <mergeCell ref="A225:A228"/>
    <mergeCell ref="B225:B228"/>
    <mergeCell ref="C225:C228"/>
    <mergeCell ref="D225:D228"/>
    <mergeCell ref="E225:E228"/>
    <mergeCell ref="F225:F228"/>
    <mergeCell ref="G225:G228"/>
    <mergeCell ref="H225:H228"/>
    <mergeCell ref="A169:H169"/>
    <mergeCell ref="A170:A173"/>
    <mergeCell ref="B170:B173"/>
    <mergeCell ref="C170:C173"/>
    <mergeCell ref="D170:D173"/>
    <mergeCell ref="E170:E173"/>
    <mergeCell ref="F170:F173"/>
    <mergeCell ref="G170:G173"/>
    <mergeCell ref="H170:H173"/>
    <mergeCell ref="B118:C118"/>
    <mergeCell ref="A121:H121"/>
    <mergeCell ref="A122:A125"/>
    <mergeCell ref="B122:B125"/>
    <mergeCell ref="C122:C125"/>
    <mergeCell ref="D122:D125"/>
    <mergeCell ref="E122:E125"/>
    <mergeCell ref="F122:F125"/>
    <mergeCell ref="G122:G125"/>
    <mergeCell ref="H122:H125"/>
    <mergeCell ref="A54:H54"/>
    <mergeCell ref="A55:A58"/>
    <mergeCell ref="C55:C58"/>
    <mergeCell ref="D55:D58"/>
    <mergeCell ref="E55:E58"/>
    <mergeCell ref="F55:F58"/>
    <mergeCell ref="G55:G58"/>
    <mergeCell ref="H55:H58"/>
    <mergeCell ref="A1:H1"/>
    <mergeCell ref="A2:A5"/>
    <mergeCell ref="C2:C5"/>
    <mergeCell ref="D2:D5"/>
    <mergeCell ref="E2:E5"/>
    <mergeCell ref="F2:F5"/>
    <mergeCell ref="G2:G5"/>
    <mergeCell ref="H2:H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49"/>
  <sheetViews>
    <sheetView tabSelected="1" zoomScale="50" zoomScaleNormal="50" zoomScalePageLayoutView="0" workbookViewId="0" topLeftCell="A492">
      <selection activeCell="L517" sqref="L517"/>
    </sheetView>
  </sheetViews>
  <sheetFormatPr defaultColWidth="9.140625" defaultRowHeight="12.75"/>
  <cols>
    <col min="1" max="1" width="13.57421875" style="47" customWidth="1"/>
    <col min="2" max="2" width="8.8515625" style="26" customWidth="1"/>
    <col min="3" max="3" width="86.7109375" style="48" customWidth="1"/>
    <col min="4" max="4" width="18.8515625" style="2" customWidth="1"/>
    <col min="5" max="6" width="19.140625" style="202" customWidth="1"/>
    <col min="7" max="7" width="12.28125" style="7" customWidth="1"/>
    <col min="8" max="8" width="15.57421875" style="29" customWidth="1"/>
  </cols>
  <sheetData>
    <row r="1" spans="1:8" ht="24" thickBot="1">
      <c r="A1" s="351" t="s">
        <v>375</v>
      </c>
      <c r="B1" s="351"/>
      <c r="C1" s="351"/>
      <c r="D1" s="351"/>
      <c r="E1" s="351"/>
      <c r="F1" s="351"/>
      <c r="G1" s="351"/>
      <c r="H1" s="351"/>
    </row>
    <row r="2" spans="1:8" ht="23.25" customHeight="1">
      <c r="A2" s="352" t="s">
        <v>0</v>
      </c>
      <c r="B2" s="30"/>
      <c r="C2" s="354" t="s">
        <v>1</v>
      </c>
      <c r="D2" s="356" t="s">
        <v>298</v>
      </c>
      <c r="E2" s="356" t="s">
        <v>401</v>
      </c>
      <c r="F2" s="356" t="s">
        <v>396</v>
      </c>
      <c r="G2" s="358" t="s">
        <v>330</v>
      </c>
      <c r="H2" s="361" t="s">
        <v>404</v>
      </c>
    </row>
    <row r="3" spans="1:8" ht="23.25">
      <c r="A3" s="353"/>
      <c r="B3" s="31"/>
      <c r="C3" s="355"/>
      <c r="D3" s="357"/>
      <c r="E3" s="357"/>
      <c r="F3" s="357"/>
      <c r="G3" s="359"/>
      <c r="H3" s="362"/>
    </row>
    <row r="4" spans="1:8" ht="23.25">
      <c r="A4" s="353"/>
      <c r="B4" s="31"/>
      <c r="C4" s="355"/>
      <c r="D4" s="357"/>
      <c r="E4" s="357"/>
      <c r="F4" s="357"/>
      <c r="G4" s="359"/>
      <c r="H4" s="362"/>
    </row>
    <row r="5" spans="1:8" ht="24" thickBot="1">
      <c r="A5" s="353"/>
      <c r="B5" s="31"/>
      <c r="C5" s="355"/>
      <c r="D5" s="357"/>
      <c r="E5" s="357"/>
      <c r="F5" s="357"/>
      <c r="G5" s="360"/>
      <c r="H5" s="362"/>
    </row>
    <row r="6" spans="1:8" ht="24" thickBot="1">
      <c r="A6" s="88">
        <v>1</v>
      </c>
      <c r="B6" s="90">
        <v>2</v>
      </c>
      <c r="C6" s="89">
        <v>3</v>
      </c>
      <c r="D6" s="88">
        <v>4</v>
      </c>
      <c r="E6" s="183">
        <v>5</v>
      </c>
      <c r="F6" s="183">
        <v>6</v>
      </c>
      <c r="G6" s="90">
        <v>7</v>
      </c>
      <c r="H6" s="127">
        <v>8</v>
      </c>
    </row>
    <row r="7" spans="1:8" ht="23.25">
      <c r="A7" s="340"/>
      <c r="B7" s="341"/>
      <c r="C7" s="342" t="s">
        <v>352</v>
      </c>
      <c r="D7" s="343">
        <f>D8+D14+D19+D21</f>
        <v>9736700</v>
      </c>
      <c r="E7" s="343">
        <f>E8+E14+E19+E21</f>
        <v>5086596</v>
      </c>
      <c r="F7" s="343">
        <f>F8+F14+F19+F21</f>
        <v>9169700</v>
      </c>
      <c r="G7" s="344">
        <f aca="true" t="shared" si="0" ref="G7:G24">F7/D7*100</f>
        <v>94.17667176764202</v>
      </c>
      <c r="H7" s="345">
        <f>F7-D7</f>
        <v>-567000</v>
      </c>
    </row>
    <row r="8" spans="1:8" ht="22.5">
      <c r="A8" s="42">
        <v>710000</v>
      </c>
      <c r="B8" s="151"/>
      <c r="C8" s="115" t="s">
        <v>367</v>
      </c>
      <c r="D8" s="185">
        <f>SUM(D9:D13)</f>
        <v>5359200</v>
      </c>
      <c r="E8" s="185">
        <f>SUM(E9:E13)</f>
        <v>3128663</v>
      </c>
      <c r="F8" s="185">
        <f>SUM(F9:F13)</f>
        <v>5249200</v>
      </c>
      <c r="G8" s="157">
        <f t="shared" si="0"/>
        <v>97.94745484400657</v>
      </c>
      <c r="H8" s="134">
        <f aca="true" t="shared" si="1" ref="H8:H52">F8-D8</f>
        <v>-110000</v>
      </c>
    </row>
    <row r="9" spans="1:8" ht="23.25">
      <c r="A9" s="274">
        <v>713000</v>
      </c>
      <c r="B9" s="152"/>
      <c r="C9" s="283" t="s">
        <v>2</v>
      </c>
      <c r="D9" s="186">
        <f>D62</f>
        <v>810200</v>
      </c>
      <c r="E9" s="186">
        <f>E62</f>
        <v>389155</v>
      </c>
      <c r="F9" s="186">
        <f>F62</f>
        <v>710200</v>
      </c>
      <c r="G9" s="10">
        <f t="shared" si="0"/>
        <v>87.65736855097506</v>
      </c>
      <c r="H9" s="133">
        <f t="shared" si="1"/>
        <v>-100000</v>
      </c>
    </row>
    <row r="10" spans="1:8" ht="23.25">
      <c r="A10" s="274">
        <v>714000</v>
      </c>
      <c r="B10" s="152"/>
      <c r="C10" s="283" t="s">
        <v>5</v>
      </c>
      <c r="D10" s="186">
        <f>SUM(D66)</f>
        <v>469000</v>
      </c>
      <c r="E10" s="186">
        <f>SUM(E66)</f>
        <v>180396</v>
      </c>
      <c r="F10" s="186">
        <f>SUM(F66)</f>
        <v>469000</v>
      </c>
      <c r="G10" s="10">
        <f t="shared" si="0"/>
        <v>100</v>
      </c>
      <c r="H10" s="133">
        <f t="shared" si="1"/>
        <v>0</v>
      </c>
    </row>
    <row r="11" spans="1:8" ht="23.25">
      <c r="A11" s="274">
        <v>715000</v>
      </c>
      <c r="B11" s="152"/>
      <c r="C11" s="283" t="s">
        <v>7</v>
      </c>
      <c r="D11" s="186">
        <f>D71</f>
        <v>15000</v>
      </c>
      <c r="E11" s="186">
        <f>E71</f>
        <v>5467</v>
      </c>
      <c r="F11" s="186">
        <f>F71</f>
        <v>15000</v>
      </c>
      <c r="G11" s="10">
        <f t="shared" si="0"/>
        <v>100</v>
      </c>
      <c r="H11" s="133">
        <f t="shared" si="1"/>
        <v>0</v>
      </c>
    </row>
    <row r="12" spans="1:8" ht="23.25">
      <c r="A12" s="274">
        <v>717000</v>
      </c>
      <c r="B12" s="152"/>
      <c r="C12" s="283" t="s">
        <v>9</v>
      </c>
      <c r="D12" s="186">
        <f>D73</f>
        <v>4050000</v>
      </c>
      <c r="E12" s="186">
        <f>E73</f>
        <v>2553537</v>
      </c>
      <c r="F12" s="186">
        <f>F73</f>
        <v>4050000</v>
      </c>
      <c r="G12" s="10">
        <f t="shared" si="0"/>
        <v>100</v>
      </c>
      <c r="H12" s="133">
        <f t="shared" si="1"/>
        <v>0</v>
      </c>
    </row>
    <row r="13" spans="1:8" ht="23.25">
      <c r="A13" s="274">
        <v>719000</v>
      </c>
      <c r="B13" s="152"/>
      <c r="C13" s="283" t="s">
        <v>10</v>
      </c>
      <c r="D13" s="186">
        <f>D75</f>
        <v>15000</v>
      </c>
      <c r="E13" s="186">
        <f>E75</f>
        <v>108</v>
      </c>
      <c r="F13" s="186">
        <f>F75</f>
        <v>5000</v>
      </c>
      <c r="G13" s="10">
        <f t="shared" si="0"/>
        <v>33.33333333333333</v>
      </c>
      <c r="H13" s="133">
        <f t="shared" si="1"/>
        <v>-10000</v>
      </c>
    </row>
    <row r="14" spans="1:8" ht="22.5">
      <c r="A14" s="275">
        <v>720000</v>
      </c>
      <c r="B14" s="153"/>
      <c r="C14" s="110" t="s">
        <v>368</v>
      </c>
      <c r="D14" s="187">
        <f>SUM(D15:D18)</f>
        <v>2964500</v>
      </c>
      <c r="E14" s="187">
        <f>SUM(E15:E18)</f>
        <v>1732562</v>
      </c>
      <c r="F14" s="187">
        <f>SUM(F15:F18)</f>
        <v>2985500</v>
      </c>
      <c r="G14" s="157">
        <f t="shared" si="0"/>
        <v>100.70838252656435</v>
      </c>
      <c r="H14" s="134">
        <f t="shared" si="1"/>
        <v>21000</v>
      </c>
    </row>
    <row r="15" spans="1:8" ht="23.25">
      <c r="A15" s="274">
        <v>721000</v>
      </c>
      <c r="B15" s="152"/>
      <c r="C15" s="283" t="s">
        <v>335</v>
      </c>
      <c r="D15" s="186">
        <f>SUM(D78)</f>
        <v>140000</v>
      </c>
      <c r="E15" s="186">
        <f>SUM(E78)</f>
        <v>26747</v>
      </c>
      <c r="F15" s="186">
        <f>SUM(F78)</f>
        <v>100000</v>
      </c>
      <c r="G15" s="10">
        <f t="shared" si="0"/>
        <v>71.42857142857143</v>
      </c>
      <c r="H15" s="133">
        <f t="shared" si="1"/>
        <v>-40000</v>
      </c>
    </row>
    <row r="16" spans="1:8" ht="23.25">
      <c r="A16" s="274">
        <v>722000</v>
      </c>
      <c r="B16" s="152"/>
      <c r="C16" s="283" t="s">
        <v>313</v>
      </c>
      <c r="D16" s="186">
        <f>D84</f>
        <v>2691500</v>
      </c>
      <c r="E16" s="186">
        <f>E84</f>
        <v>1645851</v>
      </c>
      <c r="F16" s="186">
        <f>F84</f>
        <v>2751000</v>
      </c>
      <c r="G16" s="10">
        <f t="shared" si="0"/>
        <v>102.21066319895968</v>
      </c>
      <c r="H16" s="133">
        <f t="shared" si="1"/>
        <v>59500</v>
      </c>
    </row>
    <row r="17" spans="1:8" ht="23.25">
      <c r="A17" s="274">
        <v>723000</v>
      </c>
      <c r="B17" s="152"/>
      <c r="C17" s="283" t="s">
        <v>314</v>
      </c>
      <c r="D17" s="186">
        <f>D101</f>
        <v>10000</v>
      </c>
      <c r="E17" s="186">
        <f>E101</f>
        <v>9960</v>
      </c>
      <c r="F17" s="186">
        <f>F101</f>
        <v>11500</v>
      </c>
      <c r="G17" s="10">
        <f t="shared" si="0"/>
        <v>114.99999999999999</v>
      </c>
      <c r="H17" s="133">
        <f t="shared" si="1"/>
        <v>1500</v>
      </c>
    </row>
    <row r="18" spans="1:8" ht="23.25">
      <c r="A18" s="274">
        <v>729000</v>
      </c>
      <c r="B18" s="152"/>
      <c r="C18" s="283" t="s">
        <v>315</v>
      </c>
      <c r="D18" s="186">
        <f>D103</f>
        <v>123000</v>
      </c>
      <c r="E18" s="186">
        <f>E103</f>
        <v>50004</v>
      </c>
      <c r="F18" s="186">
        <f>F103</f>
        <v>123000</v>
      </c>
      <c r="G18" s="10">
        <f t="shared" si="0"/>
        <v>100</v>
      </c>
      <c r="H18" s="133">
        <f t="shared" si="1"/>
        <v>0</v>
      </c>
    </row>
    <row r="19" spans="1:8" ht="22.5">
      <c r="A19" s="129">
        <v>730000</v>
      </c>
      <c r="B19" s="154"/>
      <c r="C19" s="159" t="s">
        <v>303</v>
      </c>
      <c r="D19" s="188">
        <f>SUM(D20)</f>
        <v>413000</v>
      </c>
      <c r="E19" s="188">
        <f>SUM(E20)</f>
        <v>26600</v>
      </c>
      <c r="F19" s="188">
        <f>SUM(F20)</f>
        <v>285000</v>
      </c>
      <c r="G19" s="157">
        <f t="shared" si="0"/>
        <v>69.00726392251816</v>
      </c>
      <c r="H19" s="134">
        <f t="shared" si="1"/>
        <v>-128000</v>
      </c>
    </row>
    <row r="20" spans="1:8" ht="23.25">
      <c r="A20" s="158">
        <v>731000</v>
      </c>
      <c r="B20" s="18"/>
      <c r="C20" s="38" t="s">
        <v>303</v>
      </c>
      <c r="D20" s="186">
        <f>SUM(D108)</f>
        <v>413000</v>
      </c>
      <c r="E20" s="186">
        <f>SUM(E108)</f>
        <v>26600</v>
      </c>
      <c r="F20" s="186">
        <f>SUM(F108)</f>
        <v>285000</v>
      </c>
      <c r="G20" s="10">
        <f t="shared" si="0"/>
        <v>69.00726392251816</v>
      </c>
      <c r="H20" s="133">
        <f t="shared" si="1"/>
        <v>-128000</v>
      </c>
    </row>
    <row r="21" spans="1:8" ht="22.5">
      <c r="A21" s="129">
        <v>780000</v>
      </c>
      <c r="B21" s="154"/>
      <c r="C21" s="159" t="s">
        <v>366</v>
      </c>
      <c r="D21" s="188">
        <f>SUM(D22)</f>
        <v>1000000</v>
      </c>
      <c r="E21" s="188">
        <f>SUM(E22)</f>
        <v>198771</v>
      </c>
      <c r="F21" s="188">
        <f>SUM(F22)</f>
        <v>650000</v>
      </c>
      <c r="G21" s="157">
        <f t="shared" si="0"/>
        <v>65</v>
      </c>
      <c r="H21" s="134">
        <f t="shared" si="1"/>
        <v>-350000</v>
      </c>
    </row>
    <row r="22" spans="1:8" ht="23.25">
      <c r="A22" s="158">
        <v>781000</v>
      </c>
      <c r="B22" s="18"/>
      <c r="C22" s="38" t="s">
        <v>36</v>
      </c>
      <c r="D22" s="186">
        <f>SUM(D113)</f>
        <v>1000000</v>
      </c>
      <c r="E22" s="186">
        <f>SUM(E113)</f>
        <v>198771</v>
      </c>
      <c r="F22" s="186">
        <f>SUM(F113)</f>
        <v>650000</v>
      </c>
      <c r="G22" s="10">
        <f t="shared" si="0"/>
        <v>65</v>
      </c>
      <c r="H22" s="133">
        <f t="shared" si="1"/>
        <v>-350000</v>
      </c>
    </row>
    <row r="23" spans="1:8" ht="23.25">
      <c r="A23" s="276"/>
      <c r="B23" s="152"/>
      <c r="C23" s="159" t="s">
        <v>351</v>
      </c>
      <c r="D23" s="188">
        <f>SUM(D24,D31)</f>
        <v>7706000</v>
      </c>
      <c r="E23" s="188">
        <f>SUM(E24,E31)</f>
        <v>4178467</v>
      </c>
      <c r="F23" s="188">
        <f>SUM(F24,F31)</f>
        <v>7425700</v>
      </c>
      <c r="G23" s="157">
        <f t="shared" si="0"/>
        <v>96.36257461718142</v>
      </c>
      <c r="H23" s="134">
        <f t="shared" si="1"/>
        <v>-280300</v>
      </c>
    </row>
    <row r="24" spans="1:8" ht="22.5">
      <c r="A24" s="277">
        <v>410000</v>
      </c>
      <c r="B24" s="4"/>
      <c r="C24" s="284" t="s">
        <v>304</v>
      </c>
      <c r="D24" s="185">
        <f>SUM(D25:D30)</f>
        <v>7636000</v>
      </c>
      <c r="E24" s="185">
        <f>SUM(E25:E30)</f>
        <v>4178467</v>
      </c>
      <c r="F24" s="185">
        <f>SUM(F25:F30)</f>
        <v>7395700</v>
      </c>
      <c r="G24" s="157">
        <f t="shared" si="0"/>
        <v>96.8530644316396</v>
      </c>
      <c r="H24" s="134">
        <f t="shared" si="1"/>
        <v>-240300</v>
      </c>
    </row>
    <row r="25" spans="1:8" ht="23.25">
      <c r="A25" s="278">
        <v>411000</v>
      </c>
      <c r="B25" s="131"/>
      <c r="C25" s="285" t="s">
        <v>44</v>
      </c>
      <c r="D25" s="189">
        <f>D129</f>
        <v>2745500</v>
      </c>
      <c r="E25" s="189">
        <f>E129</f>
        <v>1562591</v>
      </c>
      <c r="F25" s="189">
        <f>F129</f>
        <v>2719000</v>
      </c>
      <c r="G25" s="10">
        <f>F25/D25*100</f>
        <v>99.03478419231469</v>
      </c>
      <c r="H25" s="133">
        <f t="shared" si="1"/>
        <v>-26500</v>
      </c>
    </row>
    <row r="26" spans="1:8" ht="23.25">
      <c r="A26" s="278" t="s">
        <v>52</v>
      </c>
      <c r="B26" s="131"/>
      <c r="C26" s="285" t="s">
        <v>53</v>
      </c>
      <c r="D26" s="189">
        <f>D136</f>
        <v>1791100</v>
      </c>
      <c r="E26" s="189">
        <f>E136</f>
        <v>911750</v>
      </c>
      <c r="F26" s="189">
        <f>F136</f>
        <v>1828900</v>
      </c>
      <c r="G26" s="10">
        <f aca="true" t="shared" si="2" ref="G26:G34">F26/D26*100</f>
        <v>102.11043492825638</v>
      </c>
      <c r="H26" s="133">
        <f t="shared" si="1"/>
        <v>37800</v>
      </c>
    </row>
    <row r="27" spans="1:8" ht="23.25">
      <c r="A27" s="278">
        <v>413000</v>
      </c>
      <c r="B27" s="10"/>
      <c r="C27" s="285" t="s">
        <v>72</v>
      </c>
      <c r="D27" s="189">
        <f>D148</f>
        <v>105600</v>
      </c>
      <c r="E27" s="189">
        <f>E148</f>
        <v>65457</v>
      </c>
      <c r="F27" s="189">
        <f>F148</f>
        <v>105600</v>
      </c>
      <c r="G27" s="10">
        <f t="shared" si="2"/>
        <v>100</v>
      </c>
      <c r="H27" s="133">
        <f t="shared" si="1"/>
        <v>0</v>
      </c>
    </row>
    <row r="28" spans="1:8" ht="23.25">
      <c r="A28" s="278" t="s">
        <v>75</v>
      </c>
      <c r="B28" s="131"/>
      <c r="C28" s="285" t="s">
        <v>76</v>
      </c>
      <c r="D28" s="189">
        <f>D150</f>
        <v>400000</v>
      </c>
      <c r="E28" s="189">
        <f>E150</f>
        <v>159707</v>
      </c>
      <c r="F28" s="189">
        <f>F150</f>
        <v>350000</v>
      </c>
      <c r="G28" s="10">
        <f t="shared" si="2"/>
        <v>87.5</v>
      </c>
      <c r="H28" s="133">
        <f t="shared" si="1"/>
        <v>-50000</v>
      </c>
    </row>
    <row r="29" spans="1:8" ht="23.25">
      <c r="A29" s="278" t="s">
        <v>79</v>
      </c>
      <c r="B29" s="131"/>
      <c r="C29" s="285" t="s">
        <v>80</v>
      </c>
      <c r="D29" s="189">
        <f>D152</f>
        <v>1112800</v>
      </c>
      <c r="E29" s="189">
        <f>E152</f>
        <v>600015</v>
      </c>
      <c r="F29" s="189">
        <f>F152</f>
        <v>1026200</v>
      </c>
      <c r="G29" s="10">
        <f t="shared" si="2"/>
        <v>92.21782890007188</v>
      </c>
      <c r="H29" s="133">
        <f t="shared" si="1"/>
        <v>-86600</v>
      </c>
    </row>
    <row r="30" spans="1:8" ht="23.25">
      <c r="A30" s="278" t="s">
        <v>84</v>
      </c>
      <c r="B30" s="131"/>
      <c r="C30" s="285" t="s">
        <v>85</v>
      </c>
      <c r="D30" s="189">
        <f>D155</f>
        <v>1481000</v>
      </c>
      <c r="E30" s="189">
        <f>E155</f>
        <v>878947</v>
      </c>
      <c r="F30" s="189">
        <f>F155</f>
        <v>1366000</v>
      </c>
      <c r="G30" s="10">
        <f t="shared" si="2"/>
        <v>92.23497636731938</v>
      </c>
      <c r="H30" s="133">
        <f t="shared" si="1"/>
        <v>-115000</v>
      </c>
    </row>
    <row r="31" spans="1:8" ht="22.5">
      <c r="A31" s="279"/>
      <c r="B31" s="155"/>
      <c r="C31" s="286" t="s">
        <v>289</v>
      </c>
      <c r="D31" s="190">
        <f>SUM(D503)</f>
        <v>70000</v>
      </c>
      <c r="E31" s="190">
        <f>SUM(E503)</f>
        <v>0</v>
      </c>
      <c r="F31" s="190">
        <f>SUM(F503)</f>
        <v>30000</v>
      </c>
      <c r="G31" s="157">
        <f t="shared" si="2"/>
        <v>42.857142857142854</v>
      </c>
      <c r="H31" s="134">
        <f t="shared" si="1"/>
        <v>-40000</v>
      </c>
    </row>
    <row r="32" spans="1:8" ht="22.5">
      <c r="A32" s="279"/>
      <c r="B32" s="155"/>
      <c r="C32" s="286" t="s">
        <v>353</v>
      </c>
      <c r="D32" s="190">
        <f>SUM(D7,-D23)</f>
        <v>2030700</v>
      </c>
      <c r="E32" s="190">
        <f>SUM(E7,-E23)</f>
        <v>908129</v>
      </c>
      <c r="F32" s="190">
        <f>SUM(F7,-F23)</f>
        <v>1744000</v>
      </c>
      <c r="G32" s="157">
        <f t="shared" si="2"/>
        <v>85.88171566454918</v>
      </c>
      <c r="H32" s="134">
        <f t="shared" si="1"/>
        <v>-286700</v>
      </c>
    </row>
    <row r="33" spans="1:8" ht="23.25">
      <c r="A33" s="278"/>
      <c r="B33" s="131"/>
      <c r="C33" s="286" t="s">
        <v>358</v>
      </c>
      <c r="D33" s="190">
        <f>SUM(D34,-D37)</f>
        <v>-1164700</v>
      </c>
      <c r="E33" s="190">
        <f>SUM(E34,-E37)</f>
        <v>-385414</v>
      </c>
      <c r="F33" s="190">
        <f>SUM(F34,-F37)</f>
        <v>-1308000</v>
      </c>
      <c r="G33" s="157">
        <f t="shared" si="2"/>
        <v>112.30359749291662</v>
      </c>
      <c r="H33" s="134">
        <f t="shared" si="1"/>
        <v>-143300</v>
      </c>
    </row>
    <row r="34" spans="1:8" ht="22.5">
      <c r="A34" s="42">
        <v>810000</v>
      </c>
      <c r="B34" s="151"/>
      <c r="C34" s="115" t="s">
        <v>356</v>
      </c>
      <c r="D34" s="187">
        <f>D35+D36</f>
        <v>120000</v>
      </c>
      <c r="E34" s="187">
        <f>E35+E36</f>
        <v>16541</v>
      </c>
      <c r="F34" s="187">
        <f>F35+F36</f>
        <v>211000</v>
      </c>
      <c r="G34" s="157">
        <f t="shared" si="2"/>
        <v>175.83333333333334</v>
      </c>
      <c r="H34" s="134">
        <f t="shared" si="1"/>
        <v>91000</v>
      </c>
    </row>
    <row r="35" spans="1:8" ht="23.25">
      <c r="A35" s="158">
        <v>811000</v>
      </c>
      <c r="B35" s="18"/>
      <c r="C35" s="38" t="s">
        <v>354</v>
      </c>
      <c r="D35" s="191">
        <f aca="true" t="shared" si="3" ref="D35:F36">SUM(D116)</f>
        <v>0</v>
      </c>
      <c r="E35" s="191">
        <f>SUM(E116)</f>
        <v>10530</v>
      </c>
      <c r="F35" s="191">
        <f t="shared" si="3"/>
        <v>11000</v>
      </c>
      <c r="G35" s="10">
        <v>0</v>
      </c>
      <c r="H35" s="133">
        <f t="shared" si="1"/>
        <v>11000</v>
      </c>
    </row>
    <row r="36" spans="1:8" ht="23.25">
      <c r="A36" s="158">
        <v>813000</v>
      </c>
      <c r="B36" s="18"/>
      <c r="C36" s="38" t="s">
        <v>355</v>
      </c>
      <c r="D36" s="191">
        <f t="shared" si="3"/>
        <v>120000</v>
      </c>
      <c r="E36" s="191">
        <f>SUM(E117)</f>
        <v>6011</v>
      </c>
      <c r="F36" s="191">
        <f t="shared" si="3"/>
        <v>200000</v>
      </c>
      <c r="G36" s="10">
        <f aca="true" t="shared" si="4" ref="G36:G50">F36/D36*100</f>
        <v>166.66666666666669</v>
      </c>
      <c r="H36" s="133">
        <f t="shared" si="1"/>
        <v>80000</v>
      </c>
    </row>
    <row r="37" spans="1:8" ht="23.25">
      <c r="A37" s="279" t="s">
        <v>92</v>
      </c>
      <c r="B37" s="131"/>
      <c r="C37" s="286" t="s">
        <v>357</v>
      </c>
      <c r="D37" s="190">
        <f>SUM(D38:D39)</f>
        <v>1284700</v>
      </c>
      <c r="E37" s="190">
        <f>SUM(E38:E39)</f>
        <v>401955</v>
      </c>
      <c r="F37" s="190">
        <f>SUM(F38:F39)</f>
        <v>1519000</v>
      </c>
      <c r="G37" s="157">
        <f t="shared" si="4"/>
        <v>118.23772086868529</v>
      </c>
      <c r="H37" s="134">
        <f t="shared" si="1"/>
        <v>234300</v>
      </c>
    </row>
    <row r="38" spans="1:8" ht="23.25">
      <c r="A38" s="278">
        <v>511000</v>
      </c>
      <c r="B38" s="10"/>
      <c r="C38" s="285" t="s">
        <v>94</v>
      </c>
      <c r="D38" s="189">
        <f>D160</f>
        <v>1269500</v>
      </c>
      <c r="E38" s="189">
        <f>E160</f>
        <v>396752</v>
      </c>
      <c r="F38" s="189">
        <f>F160</f>
        <v>1504500</v>
      </c>
      <c r="G38" s="10">
        <f t="shared" si="4"/>
        <v>118.51122489168964</v>
      </c>
      <c r="H38" s="133">
        <f t="shared" si="1"/>
        <v>235000</v>
      </c>
    </row>
    <row r="39" spans="1:8" ht="23.25">
      <c r="A39" s="278" t="s">
        <v>103</v>
      </c>
      <c r="B39" s="131"/>
      <c r="C39" s="285" t="s">
        <v>104</v>
      </c>
      <c r="D39" s="189">
        <f>D165</f>
        <v>15200</v>
      </c>
      <c r="E39" s="189">
        <f>E165</f>
        <v>5203</v>
      </c>
      <c r="F39" s="189">
        <f>F165</f>
        <v>14500</v>
      </c>
      <c r="G39" s="10">
        <f t="shared" si="4"/>
        <v>95.39473684210526</v>
      </c>
      <c r="H39" s="133">
        <f t="shared" si="1"/>
        <v>-700</v>
      </c>
    </row>
    <row r="40" spans="1:8" ht="22.5">
      <c r="A40" s="280"/>
      <c r="B40" s="154"/>
      <c r="C40" s="287" t="s">
        <v>359</v>
      </c>
      <c r="D40" s="188">
        <f>SUM(D32,D33)</f>
        <v>866000</v>
      </c>
      <c r="E40" s="188">
        <f>SUM(E32,E33)</f>
        <v>522715</v>
      </c>
      <c r="F40" s="188">
        <f>SUM(F32,F33)</f>
        <v>436000</v>
      </c>
      <c r="G40" s="157">
        <f t="shared" si="4"/>
        <v>50.34642032332564</v>
      </c>
      <c r="H40" s="134">
        <f t="shared" si="1"/>
        <v>-430000</v>
      </c>
    </row>
    <row r="41" spans="1:8" ht="22.5">
      <c r="A41" s="280"/>
      <c r="B41" s="154"/>
      <c r="C41" s="287" t="s">
        <v>364</v>
      </c>
      <c r="D41" s="188">
        <f>SUM(D42,D47)</f>
        <v>-866000</v>
      </c>
      <c r="E41" s="188">
        <f>SUM(E42,E47)</f>
        <v>-568530</v>
      </c>
      <c r="F41" s="188">
        <f>SUM(F42,F47)</f>
        <v>-436000</v>
      </c>
      <c r="G41" s="157">
        <f t="shared" si="4"/>
        <v>50.34642032332564</v>
      </c>
      <c r="H41" s="134">
        <f t="shared" si="1"/>
        <v>430000</v>
      </c>
    </row>
    <row r="42" spans="1:8" ht="22.5">
      <c r="A42" s="280"/>
      <c r="B42" s="154"/>
      <c r="C42" s="287" t="s">
        <v>372</v>
      </c>
      <c r="D42" s="188">
        <f>SUM(D43,-D45)</f>
        <v>-40000</v>
      </c>
      <c r="E42" s="188">
        <f>SUM(E43,-E45)</f>
        <v>-23284</v>
      </c>
      <c r="F42" s="188">
        <f>SUM(F43,-F45)</f>
        <v>40000</v>
      </c>
      <c r="G42" s="157">
        <f t="shared" si="4"/>
        <v>-100</v>
      </c>
      <c r="H42" s="134">
        <f t="shared" si="1"/>
        <v>80000</v>
      </c>
    </row>
    <row r="43" spans="1:8" ht="23.25">
      <c r="A43" s="158">
        <v>910000</v>
      </c>
      <c r="B43" s="18"/>
      <c r="C43" s="110" t="s">
        <v>373</v>
      </c>
      <c r="D43" s="187">
        <f>D44</f>
        <v>160000</v>
      </c>
      <c r="E43" s="187">
        <f>E44</f>
        <v>516</v>
      </c>
      <c r="F43" s="187">
        <f>F44</f>
        <v>160000</v>
      </c>
      <c r="G43" s="157">
        <f t="shared" si="4"/>
        <v>100</v>
      </c>
      <c r="H43" s="134">
        <f t="shared" si="1"/>
        <v>0</v>
      </c>
    </row>
    <row r="44" spans="1:8" ht="23.25">
      <c r="A44" s="158">
        <v>911000</v>
      </c>
      <c r="B44" s="18"/>
      <c r="C44" s="283" t="s">
        <v>344</v>
      </c>
      <c r="D44" s="191">
        <f>SUM(D178)</f>
        <v>160000</v>
      </c>
      <c r="E44" s="191">
        <f>SUM(E178)</f>
        <v>516</v>
      </c>
      <c r="F44" s="191">
        <f>SUM(F178)</f>
        <v>160000</v>
      </c>
      <c r="G44" s="10">
        <f t="shared" si="4"/>
        <v>100</v>
      </c>
      <c r="H44" s="133">
        <f t="shared" si="1"/>
        <v>0</v>
      </c>
    </row>
    <row r="45" spans="1:8" ht="23.25">
      <c r="A45" s="277" t="s">
        <v>360</v>
      </c>
      <c r="B45" s="11"/>
      <c r="C45" s="284" t="s">
        <v>374</v>
      </c>
      <c r="D45" s="185">
        <f>D46</f>
        <v>200000</v>
      </c>
      <c r="E45" s="185">
        <f>E46</f>
        <v>23800</v>
      </c>
      <c r="F45" s="185">
        <f>F46</f>
        <v>120000</v>
      </c>
      <c r="G45" s="157">
        <f t="shared" si="4"/>
        <v>60</v>
      </c>
      <c r="H45" s="134">
        <f t="shared" si="1"/>
        <v>-80000</v>
      </c>
    </row>
    <row r="46" spans="1:8" ht="23.25">
      <c r="A46" s="281" t="s">
        <v>106</v>
      </c>
      <c r="B46" s="11"/>
      <c r="C46" s="285" t="s">
        <v>343</v>
      </c>
      <c r="D46" s="192">
        <f>SUM(D180)</f>
        <v>200000</v>
      </c>
      <c r="E46" s="192">
        <f>SUM(E180)</f>
        <v>23800</v>
      </c>
      <c r="F46" s="192">
        <f>SUM(F180)</f>
        <v>120000</v>
      </c>
      <c r="G46" s="10">
        <f t="shared" si="4"/>
        <v>60</v>
      </c>
      <c r="H46" s="133">
        <f t="shared" si="1"/>
        <v>-80000</v>
      </c>
    </row>
    <row r="47" spans="1:8" ht="22.5">
      <c r="A47" s="280"/>
      <c r="B47" s="154"/>
      <c r="C47" s="287" t="s">
        <v>369</v>
      </c>
      <c r="D47" s="188">
        <f>SUM(D48,-D50)</f>
        <v>-826000</v>
      </c>
      <c r="E47" s="188">
        <f>SUM(E48,-E50)</f>
        <v>-545246</v>
      </c>
      <c r="F47" s="188">
        <f>SUM(F48,-F50)</f>
        <v>-476000</v>
      </c>
      <c r="G47" s="157">
        <f t="shared" si="4"/>
        <v>57.6271186440678</v>
      </c>
      <c r="H47" s="134">
        <f t="shared" si="1"/>
        <v>350000</v>
      </c>
    </row>
    <row r="48" spans="1:8" ht="24" customHeight="1">
      <c r="A48" s="282" t="s">
        <v>347</v>
      </c>
      <c r="B48" s="128"/>
      <c r="C48" s="288" t="s">
        <v>370</v>
      </c>
      <c r="D48" s="193">
        <f>SUM(D49)</f>
        <v>0</v>
      </c>
      <c r="E48" s="193">
        <f>SUM(E49)</f>
        <v>0</v>
      </c>
      <c r="F48" s="193">
        <f>SUM(F49)</f>
        <v>350000</v>
      </c>
      <c r="G48" s="157">
        <v>0</v>
      </c>
      <c r="H48" s="134">
        <f t="shared" si="1"/>
        <v>350000</v>
      </c>
    </row>
    <row r="49" spans="1:8" ht="23.25">
      <c r="A49" s="158">
        <v>921000</v>
      </c>
      <c r="B49" s="18"/>
      <c r="C49" s="289" t="s">
        <v>361</v>
      </c>
      <c r="D49" s="191">
        <f>SUM(D183)</f>
        <v>0</v>
      </c>
      <c r="E49" s="191">
        <f>SUM(E183)</f>
        <v>0</v>
      </c>
      <c r="F49" s="191">
        <v>350000</v>
      </c>
      <c r="G49" s="10">
        <v>0</v>
      </c>
      <c r="H49" s="133">
        <f t="shared" si="1"/>
        <v>350000</v>
      </c>
    </row>
    <row r="50" spans="1:8" ht="23.25">
      <c r="A50" s="277" t="s">
        <v>362</v>
      </c>
      <c r="B50" s="11"/>
      <c r="C50" s="284" t="s">
        <v>371</v>
      </c>
      <c r="D50" s="185">
        <f>SUM(D51)</f>
        <v>826000</v>
      </c>
      <c r="E50" s="185">
        <f>SUM(E51)</f>
        <v>545246</v>
      </c>
      <c r="F50" s="185">
        <f>SUM(F51)</f>
        <v>826000</v>
      </c>
      <c r="G50" s="157">
        <f t="shared" si="4"/>
        <v>100</v>
      </c>
      <c r="H50" s="134">
        <f t="shared" si="1"/>
        <v>0</v>
      </c>
    </row>
    <row r="51" spans="1:8" ht="23.25">
      <c r="A51" s="281" t="s">
        <v>363</v>
      </c>
      <c r="B51" s="11"/>
      <c r="C51" s="285" t="s">
        <v>348</v>
      </c>
      <c r="D51" s="192">
        <f>SUM(D184)</f>
        <v>826000</v>
      </c>
      <c r="E51" s="192">
        <f>SUM(E184)</f>
        <v>545246</v>
      </c>
      <c r="F51" s="192">
        <f>SUM(F184)</f>
        <v>826000</v>
      </c>
      <c r="G51" s="10">
        <f>F51/D51*100</f>
        <v>100</v>
      </c>
      <c r="H51" s="134">
        <f t="shared" si="1"/>
        <v>0</v>
      </c>
    </row>
    <row r="52" spans="1:8" ht="24" thickBot="1">
      <c r="A52" s="257"/>
      <c r="B52" s="258"/>
      <c r="C52" s="259" t="s">
        <v>365</v>
      </c>
      <c r="D52" s="260">
        <f>SUM(D40,D41)</f>
        <v>0</v>
      </c>
      <c r="E52" s="260">
        <f>SUM(E40,E41)</f>
        <v>-45815</v>
      </c>
      <c r="F52" s="260">
        <f>SUM(F40,F41)</f>
        <v>0</v>
      </c>
      <c r="G52" s="261">
        <v>0</v>
      </c>
      <c r="H52" s="262">
        <f t="shared" si="1"/>
        <v>0</v>
      </c>
    </row>
    <row r="54" spans="1:8" ht="28.5" customHeight="1" thickBot="1">
      <c r="A54" s="363" t="s">
        <v>376</v>
      </c>
      <c r="B54" s="363"/>
      <c r="C54" s="363"/>
      <c r="D54" s="363"/>
      <c r="E54" s="363"/>
      <c r="F54" s="363"/>
      <c r="G54" s="363"/>
      <c r="H54" s="363"/>
    </row>
    <row r="55" spans="1:8" ht="23.25" customHeight="1">
      <c r="A55" s="352" t="s">
        <v>0</v>
      </c>
      <c r="B55" s="30"/>
      <c r="C55" s="354" t="s">
        <v>1</v>
      </c>
      <c r="D55" s="356" t="s">
        <v>298</v>
      </c>
      <c r="E55" s="356" t="s">
        <v>401</v>
      </c>
      <c r="F55" s="364" t="s">
        <v>396</v>
      </c>
      <c r="G55" s="366" t="s">
        <v>330</v>
      </c>
      <c r="H55" s="361" t="s">
        <v>404</v>
      </c>
    </row>
    <row r="56" spans="1:8" ht="23.25">
      <c r="A56" s="353"/>
      <c r="B56" s="31"/>
      <c r="C56" s="355"/>
      <c r="D56" s="357"/>
      <c r="E56" s="357"/>
      <c r="F56" s="365"/>
      <c r="G56" s="367"/>
      <c r="H56" s="362"/>
    </row>
    <row r="57" spans="1:8" ht="23.25">
      <c r="A57" s="353"/>
      <c r="B57" s="31"/>
      <c r="C57" s="355"/>
      <c r="D57" s="357"/>
      <c r="E57" s="357"/>
      <c r="F57" s="365"/>
      <c r="G57" s="367"/>
      <c r="H57" s="362"/>
    </row>
    <row r="58" spans="1:8" ht="24" thickBot="1">
      <c r="A58" s="353"/>
      <c r="B58" s="31"/>
      <c r="C58" s="355"/>
      <c r="D58" s="357"/>
      <c r="E58" s="357"/>
      <c r="F58" s="365"/>
      <c r="G58" s="368"/>
      <c r="H58" s="362"/>
    </row>
    <row r="59" spans="1:8" ht="24" thickBot="1">
      <c r="A59" s="88">
        <v>1</v>
      </c>
      <c r="B59" s="90">
        <v>2</v>
      </c>
      <c r="C59" s="89">
        <v>3</v>
      </c>
      <c r="D59" s="183">
        <v>4</v>
      </c>
      <c r="E59" s="183">
        <v>5</v>
      </c>
      <c r="F59" s="291">
        <v>6</v>
      </c>
      <c r="G59" s="88">
        <v>7</v>
      </c>
      <c r="H59" s="127">
        <v>8</v>
      </c>
    </row>
    <row r="60" spans="1:8" ht="23.25">
      <c r="A60" s="91"/>
      <c r="B60" s="117"/>
      <c r="C60" s="108" t="s">
        <v>334</v>
      </c>
      <c r="D60" s="194">
        <f>D61+D77+D108+D112</f>
        <v>9736700</v>
      </c>
      <c r="E60" s="194">
        <f>E61+E77+E108+E112</f>
        <v>5086596</v>
      </c>
      <c r="F60" s="194">
        <f>F61+F77+F108+F112</f>
        <v>9169700</v>
      </c>
      <c r="G60" s="293">
        <f aca="true" t="shared" si="5" ref="G60:G85">F60/D60*100</f>
        <v>94.17667176764202</v>
      </c>
      <c r="H60" s="134">
        <f aca="true" t="shared" si="6" ref="H60:H118">F60-D60</f>
        <v>-567000</v>
      </c>
    </row>
    <row r="61" spans="1:8" ht="22.5">
      <c r="A61" s="33">
        <v>710000</v>
      </c>
      <c r="B61" s="118"/>
      <c r="C61" s="109" t="s">
        <v>311</v>
      </c>
      <c r="D61" s="194">
        <f>D62+D66+D71+D75+D73</f>
        <v>5359200</v>
      </c>
      <c r="E61" s="194">
        <f>E62+E66+E71+E75+E73</f>
        <v>3128663</v>
      </c>
      <c r="F61" s="194">
        <f>F62+F66+F71+F75+F73</f>
        <v>5249200</v>
      </c>
      <c r="G61" s="293">
        <f t="shared" si="5"/>
        <v>97.94745484400657</v>
      </c>
      <c r="H61" s="134">
        <f t="shared" si="6"/>
        <v>-110000</v>
      </c>
    </row>
    <row r="62" spans="1:8" ht="22.5">
      <c r="A62" s="35">
        <v>713000</v>
      </c>
      <c r="B62" s="119"/>
      <c r="C62" s="110" t="s">
        <v>2</v>
      </c>
      <c r="D62" s="195">
        <f>SUM(D63:D65)</f>
        <v>810200</v>
      </c>
      <c r="E62" s="195">
        <f>SUM(E63:E65)</f>
        <v>389155</v>
      </c>
      <c r="F62" s="195">
        <f>SUM(F63:F65)</f>
        <v>710200</v>
      </c>
      <c r="G62" s="293">
        <f t="shared" si="5"/>
        <v>87.65736855097506</v>
      </c>
      <c r="H62" s="134">
        <f t="shared" si="6"/>
        <v>-100000</v>
      </c>
    </row>
    <row r="63" spans="1:8" ht="23.25">
      <c r="A63" s="36">
        <v>713111</v>
      </c>
      <c r="B63" s="120"/>
      <c r="C63" s="38" t="s">
        <v>3</v>
      </c>
      <c r="D63" s="196">
        <v>60000</v>
      </c>
      <c r="E63" s="196">
        <v>35841</v>
      </c>
      <c r="F63" s="196">
        <v>60000</v>
      </c>
      <c r="G63" s="294">
        <f t="shared" si="5"/>
        <v>100</v>
      </c>
      <c r="H63" s="133">
        <f t="shared" si="6"/>
        <v>0</v>
      </c>
    </row>
    <row r="64" spans="1:8" ht="23.25">
      <c r="A64" s="36">
        <v>713112</v>
      </c>
      <c r="B64" s="120"/>
      <c r="C64" s="38" t="s">
        <v>321</v>
      </c>
      <c r="D64" s="196">
        <v>200</v>
      </c>
      <c r="E64" s="196">
        <v>19</v>
      </c>
      <c r="F64" s="196">
        <v>200</v>
      </c>
      <c r="G64" s="294">
        <f t="shared" si="5"/>
        <v>100</v>
      </c>
      <c r="H64" s="133">
        <f t="shared" si="6"/>
        <v>0</v>
      </c>
    </row>
    <row r="65" spans="1:8" ht="23.25">
      <c r="A65" s="36">
        <v>713113</v>
      </c>
      <c r="B65" s="120"/>
      <c r="C65" s="38" t="s">
        <v>4</v>
      </c>
      <c r="D65" s="196">
        <v>750000</v>
      </c>
      <c r="E65" s="196">
        <v>353295</v>
      </c>
      <c r="F65" s="196">
        <v>650000</v>
      </c>
      <c r="G65" s="294">
        <f t="shared" si="5"/>
        <v>86.66666666666667</v>
      </c>
      <c r="H65" s="133">
        <f t="shared" si="6"/>
        <v>-100000</v>
      </c>
    </row>
    <row r="66" spans="1:8" ht="22.5">
      <c r="A66" s="35">
        <v>714000</v>
      </c>
      <c r="B66" s="119"/>
      <c r="C66" s="110" t="s">
        <v>5</v>
      </c>
      <c r="D66" s="195">
        <f>SUM(D67:D70)</f>
        <v>469000</v>
      </c>
      <c r="E66" s="195">
        <f>SUM(E67:E70)</f>
        <v>180396</v>
      </c>
      <c r="F66" s="197">
        <f>SUM(F67:F70)</f>
        <v>469000</v>
      </c>
      <c r="G66" s="293">
        <f t="shared" si="5"/>
        <v>100</v>
      </c>
      <c r="H66" s="134">
        <f t="shared" si="6"/>
        <v>0</v>
      </c>
    </row>
    <row r="67" spans="1:8" ht="23.25">
      <c r="A67" s="36">
        <v>714111</v>
      </c>
      <c r="B67" s="119"/>
      <c r="C67" s="38" t="s">
        <v>5</v>
      </c>
      <c r="D67" s="196">
        <v>5000</v>
      </c>
      <c r="E67" s="196">
        <v>1295</v>
      </c>
      <c r="F67" s="196">
        <v>2000</v>
      </c>
      <c r="G67" s="294">
        <f t="shared" si="5"/>
        <v>40</v>
      </c>
      <c r="H67" s="133">
        <f t="shared" si="6"/>
        <v>-3000</v>
      </c>
    </row>
    <row r="68" spans="1:8" ht="23.25">
      <c r="A68" s="36">
        <v>714112</v>
      </c>
      <c r="B68" s="119"/>
      <c r="C68" s="38" t="s">
        <v>6</v>
      </c>
      <c r="D68" s="196">
        <v>450000</v>
      </c>
      <c r="E68" s="196">
        <v>173135</v>
      </c>
      <c r="F68" s="196">
        <v>450000</v>
      </c>
      <c r="G68" s="294">
        <f t="shared" si="5"/>
        <v>100</v>
      </c>
      <c r="H68" s="133">
        <f t="shared" si="6"/>
        <v>0</v>
      </c>
    </row>
    <row r="69" spans="1:8" ht="23.25">
      <c r="A69" s="36">
        <v>714211</v>
      </c>
      <c r="B69" s="119"/>
      <c r="C69" s="38" t="s">
        <v>322</v>
      </c>
      <c r="D69" s="196">
        <v>7000</v>
      </c>
      <c r="E69" s="196">
        <v>366</v>
      </c>
      <c r="F69" s="196">
        <v>7000</v>
      </c>
      <c r="G69" s="294">
        <f t="shared" si="5"/>
        <v>100</v>
      </c>
      <c r="H69" s="133">
        <f t="shared" si="6"/>
        <v>0</v>
      </c>
    </row>
    <row r="70" spans="1:8" ht="23.25">
      <c r="A70" s="36">
        <v>714311</v>
      </c>
      <c r="B70" s="120"/>
      <c r="C70" s="38" t="s">
        <v>323</v>
      </c>
      <c r="D70" s="196">
        <v>7000</v>
      </c>
      <c r="E70" s="196">
        <v>5600</v>
      </c>
      <c r="F70" s="196">
        <v>10000</v>
      </c>
      <c r="G70" s="294">
        <f t="shared" si="5"/>
        <v>142.85714285714286</v>
      </c>
      <c r="H70" s="133">
        <f t="shared" si="6"/>
        <v>3000</v>
      </c>
    </row>
    <row r="71" spans="1:8" ht="22.5">
      <c r="A71" s="35">
        <v>715000</v>
      </c>
      <c r="B71" s="119"/>
      <c r="C71" s="110" t="s">
        <v>7</v>
      </c>
      <c r="D71" s="197">
        <f>D72</f>
        <v>15000</v>
      </c>
      <c r="E71" s="197">
        <f>E72</f>
        <v>5467</v>
      </c>
      <c r="F71" s="197">
        <f>F72</f>
        <v>15000</v>
      </c>
      <c r="G71" s="293">
        <f t="shared" si="5"/>
        <v>100</v>
      </c>
      <c r="H71" s="134">
        <f t="shared" si="6"/>
        <v>0</v>
      </c>
    </row>
    <row r="72" spans="1:8" ht="23.25">
      <c r="A72" s="37">
        <v>715100</v>
      </c>
      <c r="B72" s="121"/>
      <c r="C72" s="111" t="s">
        <v>8</v>
      </c>
      <c r="D72" s="198">
        <v>15000</v>
      </c>
      <c r="E72" s="198">
        <v>5467</v>
      </c>
      <c r="F72" s="198">
        <v>15000</v>
      </c>
      <c r="G72" s="294">
        <f t="shared" si="5"/>
        <v>100</v>
      </c>
      <c r="H72" s="133">
        <f t="shared" si="6"/>
        <v>0</v>
      </c>
    </row>
    <row r="73" spans="1:8" ht="22.5">
      <c r="A73" s="35">
        <v>717000</v>
      </c>
      <c r="B73" s="119"/>
      <c r="C73" s="110" t="s">
        <v>9</v>
      </c>
      <c r="D73" s="197">
        <f>D74</f>
        <v>4050000</v>
      </c>
      <c r="E73" s="197">
        <f>E74</f>
        <v>2553537</v>
      </c>
      <c r="F73" s="197">
        <f>F74</f>
        <v>4050000</v>
      </c>
      <c r="G73" s="293">
        <f t="shared" si="5"/>
        <v>100</v>
      </c>
      <c r="H73" s="134">
        <f t="shared" si="6"/>
        <v>0</v>
      </c>
    </row>
    <row r="74" spans="1:8" ht="23.25">
      <c r="A74" s="36">
        <v>717111</v>
      </c>
      <c r="B74" s="120"/>
      <c r="C74" s="38" t="s">
        <v>9</v>
      </c>
      <c r="D74" s="196">
        <v>4050000</v>
      </c>
      <c r="E74" s="196">
        <v>2553537</v>
      </c>
      <c r="F74" s="196">
        <v>4050000</v>
      </c>
      <c r="G74" s="294">
        <f t="shared" si="5"/>
        <v>100</v>
      </c>
      <c r="H74" s="133">
        <f t="shared" si="6"/>
        <v>0</v>
      </c>
    </row>
    <row r="75" spans="1:8" ht="22.5">
      <c r="A75" s="35">
        <v>719000</v>
      </c>
      <c r="B75" s="119"/>
      <c r="C75" s="110" t="s">
        <v>10</v>
      </c>
      <c r="D75" s="197">
        <f>D76</f>
        <v>15000</v>
      </c>
      <c r="E75" s="197">
        <f>E76</f>
        <v>108</v>
      </c>
      <c r="F75" s="197">
        <f>F76</f>
        <v>5000</v>
      </c>
      <c r="G75" s="293">
        <f t="shared" si="5"/>
        <v>33.33333333333333</v>
      </c>
      <c r="H75" s="134">
        <f t="shared" si="6"/>
        <v>-10000</v>
      </c>
    </row>
    <row r="76" spans="1:8" ht="23.25">
      <c r="A76" s="36">
        <v>719113</v>
      </c>
      <c r="B76" s="120"/>
      <c r="C76" s="38" t="s">
        <v>11</v>
      </c>
      <c r="D76" s="196">
        <v>15000</v>
      </c>
      <c r="E76" s="196">
        <v>108</v>
      </c>
      <c r="F76" s="196">
        <v>5000</v>
      </c>
      <c r="G76" s="294">
        <f t="shared" si="5"/>
        <v>33.33333333333333</v>
      </c>
      <c r="H76" s="133">
        <f t="shared" si="6"/>
        <v>-10000</v>
      </c>
    </row>
    <row r="77" spans="1:8" ht="22.5">
      <c r="A77" s="39">
        <v>720000</v>
      </c>
      <c r="B77" s="122"/>
      <c r="C77" s="110" t="s">
        <v>312</v>
      </c>
      <c r="D77" s="197">
        <f>D78+D84+D101+D103</f>
        <v>2964500</v>
      </c>
      <c r="E77" s="197">
        <f>E78+E84+E101+E103</f>
        <v>1732562</v>
      </c>
      <c r="F77" s="197">
        <f>F78+F84+F101+F103</f>
        <v>2985500</v>
      </c>
      <c r="G77" s="293">
        <f t="shared" si="5"/>
        <v>100.70838252656435</v>
      </c>
      <c r="H77" s="134">
        <f t="shared" si="6"/>
        <v>21000</v>
      </c>
    </row>
    <row r="78" spans="1:8" ht="22.5">
      <c r="A78" s="40">
        <v>721000</v>
      </c>
      <c r="B78" s="123"/>
      <c r="C78" s="112" t="s">
        <v>335</v>
      </c>
      <c r="D78" s="195">
        <f>SUM(D79:D83)</f>
        <v>140000</v>
      </c>
      <c r="E78" s="195">
        <f>SUM(E79:E83)</f>
        <v>26747</v>
      </c>
      <c r="F78" s="197">
        <f>SUM(F79:F83)</f>
        <v>100000</v>
      </c>
      <c r="G78" s="293">
        <f t="shared" si="5"/>
        <v>71.42857142857143</v>
      </c>
      <c r="H78" s="134">
        <f t="shared" si="6"/>
        <v>-40000</v>
      </c>
    </row>
    <row r="79" spans="1:8" ht="23.25">
      <c r="A79" s="36">
        <v>721222</v>
      </c>
      <c r="B79" s="120"/>
      <c r="C79" s="38" t="s">
        <v>12</v>
      </c>
      <c r="D79" s="196">
        <v>30000</v>
      </c>
      <c r="E79" s="196">
        <v>2478</v>
      </c>
      <c r="F79" s="196">
        <v>8000</v>
      </c>
      <c r="G79" s="294">
        <f t="shared" si="5"/>
        <v>26.666666666666668</v>
      </c>
      <c r="H79" s="133">
        <f t="shared" si="6"/>
        <v>-22000</v>
      </c>
    </row>
    <row r="80" spans="1:8" ht="23.25">
      <c r="A80" s="36">
        <v>721223</v>
      </c>
      <c r="B80" s="120"/>
      <c r="C80" s="38" t="s">
        <v>13</v>
      </c>
      <c r="D80" s="196">
        <v>90000</v>
      </c>
      <c r="E80" s="196">
        <v>23378</v>
      </c>
      <c r="F80" s="196">
        <v>90000</v>
      </c>
      <c r="G80" s="294">
        <f t="shared" si="5"/>
        <v>100</v>
      </c>
      <c r="H80" s="133">
        <f t="shared" si="6"/>
        <v>0</v>
      </c>
    </row>
    <row r="81" spans="1:8" ht="23.25">
      <c r="A81" s="45">
        <v>721311</v>
      </c>
      <c r="B81" s="123"/>
      <c r="C81" s="113" t="s">
        <v>324</v>
      </c>
      <c r="D81" s="196">
        <v>10000</v>
      </c>
      <c r="E81" s="196">
        <v>326</v>
      </c>
      <c r="F81" s="196">
        <v>1000</v>
      </c>
      <c r="G81" s="294">
        <f t="shared" si="5"/>
        <v>10</v>
      </c>
      <c r="H81" s="133">
        <f t="shared" si="6"/>
        <v>-9000</v>
      </c>
    </row>
    <row r="82" spans="1:8" ht="23.25">
      <c r="A82" s="36">
        <v>721312</v>
      </c>
      <c r="B82" s="120"/>
      <c r="C82" s="38" t="s">
        <v>325</v>
      </c>
      <c r="D82" s="196">
        <v>5000</v>
      </c>
      <c r="E82" s="196">
        <v>565</v>
      </c>
      <c r="F82" s="196">
        <v>1000</v>
      </c>
      <c r="G82" s="294">
        <f t="shared" si="5"/>
        <v>20</v>
      </c>
      <c r="H82" s="133">
        <f t="shared" si="6"/>
        <v>-4000</v>
      </c>
    </row>
    <row r="83" spans="1:8" ht="23.25">
      <c r="A83" s="36">
        <v>721573</v>
      </c>
      <c r="B83" s="120"/>
      <c r="C83" s="38" t="s">
        <v>326</v>
      </c>
      <c r="D83" s="196">
        <v>5000</v>
      </c>
      <c r="E83" s="196">
        <v>0</v>
      </c>
      <c r="F83" s="196">
        <v>0</v>
      </c>
      <c r="G83" s="294">
        <f t="shared" si="5"/>
        <v>0</v>
      </c>
      <c r="H83" s="133">
        <f t="shared" si="6"/>
        <v>-5000</v>
      </c>
    </row>
    <row r="84" spans="1:8" ht="22.5">
      <c r="A84" s="35">
        <v>722000</v>
      </c>
      <c r="B84" s="119"/>
      <c r="C84" s="110" t="s">
        <v>313</v>
      </c>
      <c r="D84" s="197">
        <f>D85+D86+D87+D88+D89+D90+D91+D92+D93+D94+D95+D96+D97+D98+D99+D100</f>
        <v>2691500</v>
      </c>
      <c r="E84" s="197">
        <f>E85+E86+E87+E88+E89+E90+E91+E92+E93+E94+E95+E96+E97+E98+E99+E100</f>
        <v>1645851</v>
      </c>
      <c r="F84" s="197">
        <f>F85+F86+F87+F88+F89+F90+F91+F92+F93+F94+F95+F96+F97+F98+F99+F100</f>
        <v>2751000</v>
      </c>
      <c r="G84" s="293">
        <f t="shared" si="5"/>
        <v>102.21066319895968</v>
      </c>
      <c r="H84" s="134">
        <f t="shared" si="6"/>
        <v>59500</v>
      </c>
    </row>
    <row r="85" spans="1:8" ht="23.25">
      <c r="A85" s="36">
        <v>722121</v>
      </c>
      <c r="B85" s="120"/>
      <c r="C85" s="38" t="s">
        <v>14</v>
      </c>
      <c r="D85" s="196">
        <v>90000</v>
      </c>
      <c r="E85" s="196">
        <v>73010</v>
      </c>
      <c r="F85" s="196">
        <v>110000</v>
      </c>
      <c r="G85" s="294">
        <f t="shared" si="5"/>
        <v>122.22222222222223</v>
      </c>
      <c r="H85" s="133">
        <f t="shared" si="6"/>
        <v>20000</v>
      </c>
    </row>
    <row r="86" spans="1:8" ht="23.25">
      <c r="A86" s="36">
        <v>722312</v>
      </c>
      <c r="B86" s="120"/>
      <c r="C86" s="38" t="s">
        <v>15</v>
      </c>
      <c r="D86" s="196">
        <v>250000</v>
      </c>
      <c r="E86" s="196">
        <v>201015</v>
      </c>
      <c r="F86" s="196">
        <v>250000</v>
      </c>
      <c r="G86" s="294">
        <f aca="true" t="shared" si="7" ref="G86:G101">F86/D86*100</f>
        <v>100</v>
      </c>
      <c r="H86" s="133">
        <f t="shared" si="6"/>
        <v>0</v>
      </c>
    </row>
    <row r="87" spans="1:8" ht="23.25">
      <c r="A87" s="36">
        <v>722313</v>
      </c>
      <c r="B87" s="120"/>
      <c r="C87" s="38" t="s">
        <v>16</v>
      </c>
      <c r="D87" s="196">
        <v>10000</v>
      </c>
      <c r="E87" s="196">
        <v>1974</v>
      </c>
      <c r="F87" s="196">
        <v>4000</v>
      </c>
      <c r="G87" s="294">
        <f t="shared" si="7"/>
        <v>40</v>
      </c>
      <c r="H87" s="133">
        <f t="shared" si="6"/>
        <v>-6000</v>
      </c>
    </row>
    <row r="88" spans="1:8" ht="23.25">
      <c r="A88" s="36">
        <v>722319</v>
      </c>
      <c r="B88" s="120"/>
      <c r="C88" s="38" t="s">
        <v>17</v>
      </c>
      <c r="D88" s="196">
        <v>130000</v>
      </c>
      <c r="E88" s="196">
        <v>71025</v>
      </c>
      <c r="F88" s="196">
        <v>130000</v>
      </c>
      <c r="G88" s="294">
        <f t="shared" si="7"/>
        <v>100</v>
      </c>
      <c r="H88" s="133">
        <f t="shared" si="6"/>
        <v>0</v>
      </c>
    </row>
    <row r="89" spans="1:8" ht="23.25">
      <c r="A89" s="36">
        <v>722396</v>
      </c>
      <c r="B89" s="120"/>
      <c r="C89" s="38" t="s">
        <v>18</v>
      </c>
      <c r="D89" s="196">
        <v>20000</v>
      </c>
      <c r="E89" s="196">
        <v>12636</v>
      </c>
      <c r="F89" s="196">
        <v>20000</v>
      </c>
      <c r="G89" s="294">
        <f t="shared" si="7"/>
        <v>100</v>
      </c>
      <c r="H89" s="133">
        <f t="shared" si="6"/>
        <v>0</v>
      </c>
    </row>
    <row r="90" spans="1:8" ht="23.25">
      <c r="A90" s="36">
        <v>722411</v>
      </c>
      <c r="B90" s="120"/>
      <c r="C90" s="38" t="s">
        <v>19</v>
      </c>
      <c r="D90" s="196">
        <v>100000</v>
      </c>
      <c r="E90" s="196">
        <v>27347</v>
      </c>
      <c r="F90" s="196">
        <v>50000</v>
      </c>
      <c r="G90" s="294">
        <f t="shared" si="7"/>
        <v>50</v>
      </c>
      <c r="H90" s="133">
        <f t="shared" si="6"/>
        <v>-50000</v>
      </c>
    </row>
    <row r="91" spans="1:8" ht="23.25">
      <c r="A91" s="36">
        <v>722412</v>
      </c>
      <c r="B91" s="120"/>
      <c r="C91" s="38" t="s">
        <v>20</v>
      </c>
      <c r="D91" s="196">
        <v>22000</v>
      </c>
      <c r="E91" s="196">
        <v>7639</v>
      </c>
      <c r="F91" s="196">
        <v>12000</v>
      </c>
      <c r="G91" s="294">
        <f t="shared" si="7"/>
        <v>54.54545454545454</v>
      </c>
      <c r="H91" s="133">
        <f t="shared" si="6"/>
        <v>-10000</v>
      </c>
    </row>
    <row r="92" spans="1:8" ht="23.25">
      <c r="A92" s="36">
        <v>722424</v>
      </c>
      <c r="B92" s="120"/>
      <c r="C92" s="38" t="s">
        <v>21</v>
      </c>
      <c r="D92" s="196">
        <v>25000</v>
      </c>
      <c r="E92" s="196">
        <v>4622</v>
      </c>
      <c r="F92" s="196">
        <v>10000</v>
      </c>
      <c r="G92" s="294">
        <f t="shared" si="7"/>
        <v>40</v>
      </c>
      <c r="H92" s="133">
        <f t="shared" si="6"/>
        <v>-15000</v>
      </c>
    </row>
    <row r="93" spans="1:8" ht="23.25">
      <c r="A93" s="36">
        <v>722425</v>
      </c>
      <c r="B93" s="120"/>
      <c r="C93" s="38" t="s">
        <v>22</v>
      </c>
      <c r="D93" s="196">
        <v>20000</v>
      </c>
      <c r="E93" s="196">
        <v>1405</v>
      </c>
      <c r="F93" s="196">
        <v>20000</v>
      </c>
      <c r="G93" s="294">
        <f t="shared" si="7"/>
        <v>100</v>
      </c>
      <c r="H93" s="133">
        <f t="shared" si="6"/>
        <v>0</v>
      </c>
    </row>
    <row r="94" spans="1:8" ht="23.25">
      <c r="A94" s="36">
        <v>722435</v>
      </c>
      <c r="B94" s="120"/>
      <c r="C94" s="38" t="s">
        <v>23</v>
      </c>
      <c r="D94" s="196">
        <v>494500</v>
      </c>
      <c r="E94" s="196">
        <v>187772</v>
      </c>
      <c r="F94" s="196">
        <v>400000</v>
      </c>
      <c r="G94" s="294">
        <f t="shared" si="7"/>
        <v>80.88978766430738</v>
      </c>
      <c r="H94" s="133">
        <f t="shared" si="6"/>
        <v>-94500</v>
      </c>
    </row>
    <row r="95" spans="1:8" ht="23.25">
      <c r="A95" s="36">
        <v>722440</v>
      </c>
      <c r="B95" s="120"/>
      <c r="C95" s="38" t="s">
        <v>24</v>
      </c>
      <c r="D95" s="196">
        <v>140000</v>
      </c>
      <c r="E95" s="196">
        <v>105862</v>
      </c>
      <c r="F95" s="196">
        <v>140000</v>
      </c>
      <c r="G95" s="294">
        <f t="shared" si="7"/>
        <v>100</v>
      </c>
      <c r="H95" s="133">
        <f t="shared" si="6"/>
        <v>0</v>
      </c>
    </row>
    <row r="96" spans="1:8" ht="23.25">
      <c r="A96" s="36">
        <v>722461</v>
      </c>
      <c r="B96" s="120"/>
      <c r="C96" s="38" t="s">
        <v>27</v>
      </c>
      <c r="D96" s="196">
        <v>60000</v>
      </c>
      <c r="E96" s="196">
        <v>29858</v>
      </c>
      <c r="F96" s="196">
        <v>60000</v>
      </c>
      <c r="G96" s="294">
        <f>F96/D96*100</f>
        <v>100</v>
      </c>
      <c r="H96" s="133">
        <f t="shared" si="6"/>
        <v>0</v>
      </c>
    </row>
    <row r="97" spans="1:8" ht="23.25">
      <c r="A97" s="36">
        <v>722467</v>
      </c>
      <c r="B97" s="120"/>
      <c r="C97" s="38" t="s">
        <v>25</v>
      </c>
      <c r="D97" s="196">
        <v>60000</v>
      </c>
      <c r="E97" s="196">
        <v>40909</v>
      </c>
      <c r="F97" s="196">
        <v>60000</v>
      </c>
      <c r="G97" s="294">
        <f t="shared" si="7"/>
        <v>100</v>
      </c>
      <c r="H97" s="133">
        <f t="shared" si="6"/>
        <v>0</v>
      </c>
    </row>
    <row r="98" spans="1:8" ht="23.25">
      <c r="A98" s="36">
        <v>722468</v>
      </c>
      <c r="B98" s="120"/>
      <c r="C98" s="38" t="s">
        <v>26</v>
      </c>
      <c r="D98" s="196">
        <v>875000</v>
      </c>
      <c r="E98" s="196">
        <v>676343</v>
      </c>
      <c r="F98" s="196">
        <v>1100000</v>
      </c>
      <c r="G98" s="294">
        <f t="shared" si="7"/>
        <v>125.71428571428571</v>
      </c>
      <c r="H98" s="133">
        <f t="shared" si="6"/>
        <v>225000</v>
      </c>
    </row>
    <row r="99" spans="1:8" ht="23.25">
      <c r="A99" s="36">
        <v>722521</v>
      </c>
      <c r="B99" s="120"/>
      <c r="C99" s="38" t="s">
        <v>28</v>
      </c>
      <c r="D99" s="196">
        <v>45000</v>
      </c>
      <c r="E99" s="269">
        <v>20896</v>
      </c>
      <c r="F99" s="196">
        <v>35000</v>
      </c>
      <c r="G99" s="294">
        <f t="shared" si="7"/>
        <v>77.77777777777779</v>
      </c>
      <c r="H99" s="133">
        <f t="shared" si="6"/>
        <v>-10000</v>
      </c>
    </row>
    <row r="100" spans="1:8" ht="23.25">
      <c r="A100" s="36">
        <v>722591</v>
      </c>
      <c r="B100" s="120"/>
      <c r="C100" s="38" t="s">
        <v>29</v>
      </c>
      <c r="D100" s="196">
        <v>350000</v>
      </c>
      <c r="E100" s="196">
        <v>183538</v>
      </c>
      <c r="F100" s="196">
        <v>350000</v>
      </c>
      <c r="G100" s="294">
        <f t="shared" si="7"/>
        <v>100</v>
      </c>
      <c r="H100" s="133">
        <f t="shared" si="6"/>
        <v>0</v>
      </c>
    </row>
    <row r="101" spans="1:8" ht="22.5">
      <c r="A101" s="41">
        <v>723000</v>
      </c>
      <c r="B101" s="124"/>
      <c r="C101" s="108" t="s">
        <v>314</v>
      </c>
      <c r="D101" s="199">
        <f>D102</f>
        <v>10000</v>
      </c>
      <c r="E101" s="199">
        <f>E102</f>
        <v>9960</v>
      </c>
      <c r="F101" s="199">
        <f>F102</f>
        <v>11500</v>
      </c>
      <c r="G101" s="293">
        <f t="shared" si="7"/>
        <v>114.99999999999999</v>
      </c>
      <c r="H101" s="134">
        <f t="shared" si="6"/>
        <v>1500</v>
      </c>
    </row>
    <row r="102" spans="1:8" ht="23.25">
      <c r="A102" s="37">
        <v>723121</v>
      </c>
      <c r="B102" s="121"/>
      <c r="C102" s="111" t="s">
        <v>30</v>
      </c>
      <c r="D102" s="196">
        <v>10000</v>
      </c>
      <c r="E102" s="196">
        <v>9960</v>
      </c>
      <c r="F102" s="196">
        <v>11500</v>
      </c>
      <c r="G102" s="294">
        <f aca="true" t="shared" si="8" ref="G102:G115">F102/D102*100</f>
        <v>114.99999999999999</v>
      </c>
      <c r="H102" s="133">
        <f t="shared" si="6"/>
        <v>1500</v>
      </c>
    </row>
    <row r="103" spans="1:8" ht="22.5">
      <c r="A103" s="35">
        <v>729000</v>
      </c>
      <c r="B103" s="119"/>
      <c r="C103" s="110" t="s">
        <v>315</v>
      </c>
      <c r="D103" s="197">
        <f>D104+D106+D107+D105</f>
        <v>123000</v>
      </c>
      <c r="E103" s="197">
        <f>E104+E106+E107+E105</f>
        <v>50004</v>
      </c>
      <c r="F103" s="197">
        <f>F104+F106+F107+F105</f>
        <v>123000</v>
      </c>
      <c r="G103" s="293">
        <f t="shared" si="8"/>
        <v>100</v>
      </c>
      <c r="H103" s="134">
        <f t="shared" si="6"/>
        <v>0</v>
      </c>
    </row>
    <row r="104" spans="1:8" ht="23.25">
      <c r="A104" s="36">
        <v>729100</v>
      </c>
      <c r="B104" s="120"/>
      <c r="C104" s="38" t="s">
        <v>31</v>
      </c>
      <c r="D104" s="196">
        <v>20000</v>
      </c>
      <c r="E104" s="196">
        <v>7000</v>
      </c>
      <c r="F104" s="196">
        <v>20000</v>
      </c>
      <c r="G104" s="294">
        <f t="shared" si="8"/>
        <v>100</v>
      </c>
      <c r="H104" s="133">
        <f t="shared" si="6"/>
        <v>0</v>
      </c>
    </row>
    <row r="105" spans="1:8" ht="23.25">
      <c r="A105" s="36">
        <v>729121</v>
      </c>
      <c r="B105" s="120"/>
      <c r="C105" s="38" t="s">
        <v>32</v>
      </c>
      <c r="D105" s="196">
        <v>60000</v>
      </c>
      <c r="E105" s="196">
        <v>31707</v>
      </c>
      <c r="F105" s="196">
        <v>60000</v>
      </c>
      <c r="G105" s="294">
        <f t="shared" si="8"/>
        <v>100</v>
      </c>
      <c r="H105" s="133">
        <f t="shared" si="6"/>
        <v>0</v>
      </c>
    </row>
    <row r="106" spans="1:8" ht="23.25">
      <c r="A106" s="36">
        <v>729124</v>
      </c>
      <c r="B106" s="36"/>
      <c r="C106" s="18" t="s">
        <v>327</v>
      </c>
      <c r="D106" s="196">
        <v>33000</v>
      </c>
      <c r="E106" s="196">
        <v>3953</v>
      </c>
      <c r="F106" s="196">
        <v>33000</v>
      </c>
      <c r="G106" s="294">
        <f t="shared" si="8"/>
        <v>100</v>
      </c>
      <c r="H106" s="133">
        <f t="shared" si="6"/>
        <v>0</v>
      </c>
    </row>
    <row r="107" spans="1:8" ht="23.25">
      <c r="A107" s="36">
        <v>729124</v>
      </c>
      <c r="B107" s="120"/>
      <c r="C107" s="38" t="s">
        <v>328</v>
      </c>
      <c r="D107" s="196">
        <v>10000</v>
      </c>
      <c r="E107" s="196">
        <v>7344</v>
      </c>
      <c r="F107" s="196">
        <v>10000</v>
      </c>
      <c r="G107" s="294">
        <f t="shared" si="8"/>
        <v>100</v>
      </c>
      <c r="H107" s="133">
        <f t="shared" si="6"/>
        <v>0</v>
      </c>
    </row>
    <row r="108" spans="1:8" ht="22.5">
      <c r="A108" s="42"/>
      <c r="B108" s="125"/>
      <c r="C108" s="114" t="s">
        <v>316</v>
      </c>
      <c r="D108" s="199">
        <f>D109+D110+D111</f>
        <v>413000</v>
      </c>
      <c r="E108" s="199">
        <f>E109+E110+E111</f>
        <v>26600</v>
      </c>
      <c r="F108" s="199">
        <f>F109+F110+F111</f>
        <v>285000</v>
      </c>
      <c r="G108" s="293">
        <f t="shared" si="8"/>
        <v>69.00726392251816</v>
      </c>
      <c r="H108" s="134">
        <f t="shared" si="6"/>
        <v>-128000</v>
      </c>
    </row>
    <row r="109" spans="1:8" ht="23.25">
      <c r="A109" s="36">
        <v>731210</v>
      </c>
      <c r="B109" s="120"/>
      <c r="C109" s="38" t="s">
        <v>33</v>
      </c>
      <c r="D109" s="200">
        <v>30000</v>
      </c>
      <c r="E109" s="200">
        <v>0</v>
      </c>
      <c r="F109" s="200">
        <v>5000</v>
      </c>
      <c r="G109" s="294">
        <f t="shared" si="8"/>
        <v>16.666666666666664</v>
      </c>
      <c r="H109" s="133">
        <f t="shared" si="6"/>
        <v>-25000</v>
      </c>
    </row>
    <row r="110" spans="1:8" ht="23.25">
      <c r="A110" s="36">
        <v>731220</v>
      </c>
      <c r="B110" s="120"/>
      <c r="C110" s="38" t="s">
        <v>34</v>
      </c>
      <c r="D110" s="200">
        <v>100000</v>
      </c>
      <c r="E110" s="200">
        <v>0</v>
      </c>
      <c r="F110" s="200">
        <v>50000</v>
      </c>
      <c r="G110" s="294">
        <f t="shared" si="8"/>
        <v>50</v>
      </c>
      <c r="H110" s="133">
        <f t="shared" si="6"/>
        <v>-50000</v>
      </c>
    </row>
    <row r="111" spans="1:8" ht="23.25">
      <c r="A111" s="36">
        <v>731220</v>
      </c>
      <c r="B111" s="120"/>
      <c r="C111" s="38" t="s">
        <v>35</v>
      </c>
      <c r="D111" s="200">
        <v>283000</v>
      </c>
      <c r="E111" s="200">
        <v>26600</v>
      </c>
      <c r="F111" s="200">
        <v>230000</v>
      </c>
      <c r="G111" s="294">
        <f t="shared" si="8"/>
        <v>81.2720848056537</v>
      </c>
      <c r="H111" s="133">
        <f t="shared" si="6"/>
        <v>-53000</v>
      </c>
    </row>
    <row r="112" spans="1:8" ht="23.25">
      <c r="A112" s="36"/>
      <c r="B112" s="120"/>
      <c r="C112" s="110" t="s">
        <v>317</v>
      </c>
      <c r="D112" s="199">
        <f>D113</f>
        <v>1000000</v>
      </c>
      <c r="E112" s="199">
        <f>E113</f>
        <v>198771</v>
      </c>
      <c r="F112" s="199">
        <f>F113</f>
        <v>650000</v>
      </c>
      <c r="G112" s="293">
        <f t="shared" si="8"/>
        <v>65</v>
      </c>
      <c r="H112" s="134">
        <f t="shared" si="6"/>
        <v>-350000</v>
      </c>
    </row>
    <row r="113" spans="1:8" ht="23.25">
      <c r="A113" s="45">
        <v>781300</v>
      </c>
      <c r="B113" s="163"/>
      <c r="C113" s="38" t="s">
        <v>36</v>
      </c>
      <c r="D113" s="200">
        <v>1000000</v>
      </c>
      <c r="E113" s="200">
        <v>198771</v>
      </c>
      <c r="F113" s="200">
        <v>650000</v>
      </c>
      <c r="G113" s="294">
        <f t="shared" si="8"/>
        <v>65</v>
      </c>
      <c r="H113" s="133">
        <f t="shared" si="6"/>
        <v>-350000</v>
      </c>
    </row>
    <row r="114" spans="1:8" ht="23.25">
      <c r="A114" s="164"/>
      <c r="B114" s="165"/>
      <c r="C114" s="162" t="s">
        <v>336</v>
      </c>
      <c r="D114" s="195">
        <f>D115</f>
        <v>120000</v>
      </c>
      <c r="E114" s="195">
        <f>E115</f>
        <v>16541</v>
      </c>
      <c r="F114" s="197">
        <f>F115</f>
        <v>211000</v>
      </c>
      <c r="G114" s="293">
        <f t="shared" si="8"/>
        <v>175.83333333333334</v>
      </c>
      <c r="H114" s="134">
        <f t="shared" si="6"/>
        <v>91000</v>
      </c>
    </row>
    <row r="115" spans="1:8" ht="22.5">
      <c r="A115" s="33">
        <v>810000</v>
      </c>
      <c r="B115" s="118"/>
      <c r="C115" s="115" t="s">
        <v>337</v>
      </c>
      <c r="D115" s="197">
        <f>D116+D117</f>
        <v>120000</v>
      </c>
      <c r="E115" s="197">
        <f>E116+E117</f>
        <v>16541</v>
      </c>
      <c r="F115" s="197">
        <f>F116+F117</f>
        <v>211000</v>
      </c>
      <c r="G115" s="293">
        <f t="shared" si="8"/>
        <v>175.83333333333334</v>
      </c>
      <c r="H115" s="134">
        <f t="shared" si="6"/>
        <v>91000</v>
      </c>
    </row>
    <row r="116" spans="1:8" ht="23.25">
      <c r="A116" s="36">
        <v>811200</v>
      </c>
      <c r="B116" s="120"/>
      <c r="C116" s="38" t="s">
        <v>329</v>
      </c>
      <c r="D116" s="196">
        <v>0</v>
      </c>
      <c r="E116" s="196">
        <v>10530</v>
      </c>
      <c r="F116" s="196">
        <v>11000</v>
      </c>
      <c r="G116" s="294">
        <v>0</v>
      </c>
      <c r="H116" s="133">
        <f t="shared" si="6"/>
        <v>11000</v>
      </c>
    </row>
    <row r="117" spans="1:8" ht="24" thickBot="1">
      <c r="A117" s="36">
        <v>813110</v>
      </c>
      <c r="B117" s="120"/>
      <c r="C117" s="38" t="s">
        <v>37</v>
      </c>
      <c r="D117" s="196">
        <v>120000</v>
      </c>
      <c r="E117" s="196">
        <v>6011</v>
      </c>
      <c r="F117" s="196">
        <v>200000</v>
      </c>
      <c r="G117" s="295">
        <f>F117/D117*100</f>
        <v>166.66666666666669</v>
      </c>
      <c r="H117" s="255">
        <f t="shared" si="6"/>
        <v>80000</v>
      </c>
    </row>
    <row r="118" spans="1:12" ht="23.25" customHeight="1" thickBot="1">
      <c r="A118" s="46"/>
      <c r="B118" s="369" t="s">
        <v>338</v>
      </c>
      <c r="C118" s="370"/>
      <c r="D118" s="201">
        <f>SUM(D60,D114)</f>
        <v>9856700</v>
      </c>
      <c r="E118" s="271">
        <f>SUM(E60,E114)</f>
        <v>5103137</v>
      </c>
      <c r="F118" s="292">
        <f>SUM(F60,F114)</f>
        <v>9380700</v>
      </c>
      <c r="G118" s="243">
        <f>F118/D118*100</f>
        <v>95.17079752858461</v>
      </c>
      <c r="H118" s="135">
        <f t="shared" si="6"/>
        <v>-476000</v>
      </c>
      <c r="L118" s="270">
        <f>SUM(F118,F177,F182)</f>
        <v>9890700</v>
      </c>
    </row>
    <row r="119" ht="26.25" customHeight="1" hidden="1"/>
    <row r="120" ht="26.25" customHeight="1">
      <c r="L120" s="270">
        <f>SUM(L118,-F504)</f>
        <v>0</v>
      </c>
    </row>
    <row r="121" spans="1:8" ht="31.5" customHeight="1" thickBot="1">
      <c r="A121" s="371" t="s">
        <v>377</v>
      </c>
      <c r="B121" s="371"/>
      <c r="C121" s="371"/>
      <c r="D121" s="371"/>
      <c r="E121" s="371"/>
      <c r="F121" s="371"/>
      <c r="G121" s="371"/>
      <c r="H121" s="371"/>
    </row>
    <row r="122" spans="1:8" ht="22.5" customHeight="1">
      <c r="A122" s="372" t="s">
        <v>40</v>
      </c>
      <c r="B122" s="374" t="s">
        <v>41</v>
      </c>
      <c r="C122" s="376" t="s">
        <v>1</v>
      </c>
      <c r="D122" s="356" t="s">
        <v>298</v>
      </c>
      <c r="E122" s="356" t="s">
        <v>401</v>
      </c>
      <c r="F122" s="356" t="s">
        <v>396</v>
      </c>
      <c r="G122" s="358" t="s">
        <v>330</v>
      </c>
      <c r="H122" s="361" t="s">
        <v>404</v>
      </c>
    </row>
    <row r="123" spans="1:8" ht="12.75">
      <c r="A123" s="373"/>
      <c r="B123" s="375"/>
      <c r="C123" s="377"/>
      <c r="D123" s="357"/>
      <c r="E123" s="357"/>
      <c r="F123" s="357"/>
      <c r="G123" s="359"/>
      <c r="H123" s="362"/>
    </row>
    <row r="124" spans="1:8" ht="12.75">
      <c r="A124" s="373"/>
      <c r="B124" s="375"/>
      <c r="C124" s="377"/>
      <c r="D124" s="357"/>
      <c r="E124" s="357"/>
      <c r="F124" s="357"/>
      <c r="G124" s="359"/>
      <c r="H124" s="362"/>
    </row>
    <row r="125" spans="1:8" ht="13.5" thickBot="1">
      <c r="A125" s="373"/>
      <c r="B125" s="375"/>
      <c r="C125" s="377"/>
      <c r="D125" s="378"/>
      <c r="E125" s="357"/>
      <c r="F125" s="378"/>
      <c r="G125" s="359"/>
      <c r="H125" s="362"/>
    </row>
    <row r="126" spans="1:8" ht="23.25" thickBot="1">
      <c r="A126" s="145" t="s">
        <v>42</v>
      </c>
      <c r="B126" s="146">
        <v>2</v>
      </c>
      <c r="C126" s="302">
        <v>3</v>
      </c>
      <c r="D126" s="303">
        <v>4</v>
      </c>
      <c r="E126" s="201">
        <v>5</v>
      </c>
      <c r="F126" s="201">
        <v>6</v>
      </c>
      <c r="G126" s="304">
        <v>7</v>
      </c>
      <c r="H126" s="90">
        <v>8</v>
      </c>
    </row>
    <row r="127" spans="1:8" ht="22.5">
      <c r="A127" s="50"/>
      <c r="B127" s="3"/>
      <c r="C127" s="34" t="s">
        <v>340</v>
      </c>
      <c r="D127" s="3"/>
      <c r="E127" s="203"/>
      <c r="F127" s="203"/>
      <c r="G127" s="99"/>
      <c r="H127" s="98"/>
    </row>
    <row r="128" spans="1:8" ht="22.5">
      <c r="A128" s="51">
        <v>410000</v>
      </c>
      <c r="B128" s="4"/>
      <c r="C128" s="21" t="s">
        <v>43</v>
      </c>
      <c r="D128" s="185">
        <f>D129+D136+D148+D150+D152+D155</f>
        <v>7636000</v>
      </c>
      <c r="E128" s="4">
        <f>E129+E136+E148+E150+E152+E155</f>
        <v>4178467</v>
      </c>
      <c r="F128" s="4">
        <f>F129+F136+F148+F150+F152+F155</f>
        <v>7395700</v>
      </c>
      <c r="G128" s="157">
        <f aca="true" t="shared" si="9" ref="G128:G136">F128/D128*100</f>
        <v>96.8530644316396</v>
      </c>
      <c r="H128" s="134">
        <f>F128-D128</f>
        <v>-240300</v>
      </c>
    </row>
    <row r="129" spans="1:8" ht="23.25">
      <c r="A129" s="51">
        <v>411000</v>
      </c>
      <c r="B129" s="5"/>
      <c r="C129" s="21" t="s">
        <v>44</v>
      </c>
      <c r="D129" s="185">
        <f>D131+D132+D134+D135</f>
        <v>2745500</v>
      </c>
      <c r="E129" s="185">
        <f>E131+E132+E134+E135</f>
        <v>1562591</v>
      </c>
      <c r="F129" s="185">
        <f>F131+F132+F134+F135</f>
        <v>2719000</v>
      </c>
      <c r="G129" s="157">
        <f t="shared" si="9"/>
        <v>99.03478419231469</v>
      </c>
      <c r="H129" s="134">
        <f aca="true" t="shared" si="10" ref="H129:H167">F129-D129</f>
        <v>-26500</v>
      </c>
    </row>
    <row r="130" spans="1:8" ht="22.5">
      <c r="A130" s="51">
        <v>411100</v>
      </c>
      <c r="B130" s="4"/>
      <c r="C130" s="21" t="s">
        <v>48</v>
      </c>
      <c r="D130" s="185">
        <f>SUM(D131:D132)</f>
        <v>2049700</v>
      </c>
      <c r="E130" s="185">
        <f>SUM(E131:E132)</f>
        <v>1305569</v>
      </c>
      <c r="F130" s="185">
        <f>SUM(F131:F132)</f>
        <v>2027900</v>
      </c>
      <c r="G130" s="157">
        <f t="shared" si="9"/>
        <v>98.93642972142264</v>
      </c>
      <c r="H130" s="134">
        <f t="shared" si="10"/>
        <v>-21800</v>
      </c>
    </row>
    <row r="131" spans="1:8" ht="23.25">
      <c r="A131" s="52" t="s">
        <v>45</v>
      </c>
      <c r="B131" s="5"/>
      <c r="C131" s="24" t="s">
        <v>46</v>
      </c>
      <c r="D131" s="192">
        <f aca="true" t="shared" si="11" ref="D131:F132">D294+D404+D430</f>
        <v>1236900</v>
      </c>
      <c r="E131" s="192">
        <f t="shared" si="11"/>
        <v>803632</v>
      </c>
      <c r="F131" s="192">
        <f t="shared" si="11"/>
        <v>1234900</v>
      </c>
      <c r="G131" s="10">
        <f t="shared" si="9"/>
        <v>99.83830544102192</v>
      </c>
      <c r="H131" s="133">
        <f t="shared" si="10"/>
        <v>-2000</v>
      </c>
    </row>
    <row r="132" spans="1:8" ht="23.25">
      <c r="A132" s="52" t="s">
        <v>45</v>
      </c>
      <c r="B132" s="5"/>
      <c r="C132" s="24" t="s">
        <v>47</v>
      </c>
      <c r="D132" s="192">
        <f t="shared" si="11"/>
        <v>812800</v>
      </c>
      <c r="E132" s="192">
        <f t="shared" si="11"/>
        <v>501937</v>
      </c>
      <c r="F132" s="192">
        <f t="shared" si="11"/>
        <v>793000</v>
      </c>
      <c r="G132" s="10">
        <f t="shared" si="9"/>
        <v>97.56397637795276</v>
      </c>
      <c r="H132" s="133">
        <f t="shared" si="10"/>
        <v>-19800</v>
      </c>
    </row>
    <row r="133" spans="1:8" ht="22.5">
      <c r="A133" s="51" t="s">
        <v>50</v>
      </c>
      <c r="B133" s="4"/>
      <c r="C133" s="21" t="s">
        <v>339</v>
      </c>
      <c r="D133" s="185">
        <f>SUM(D134:D135)</f>
        <v>695800</v>
      </c>
      <c r="E133" s="185">
        <f>SUM(E134:E135)</f>
        <v>257022</v>
      </c>
      <c r="F133" s="185">
        <f>SUM(F134:F135)</f>
        <v>691100</v>
      </c>
      <c r="G133" s="157">
        <f t="shared" si="9"/>
        <v>99.32451853981028</v>
      </c>
      <c r="H133" s="134">
        <f t="shared" si="10"/>
        <v>-4700</v>
      </c>
    </row>
    <row r="134" spans="1:8" ht="23.25">
      <c r="A134" s="130">
        <v>411200</v>
      </c>
      <c r="B134" s="131"/>
      <c r="C134" s="132" t="s">
        <v>49</v>
      </c>
      <c r="D134" s="189">
        <f>D297+D407+D433+D454+D473</f>
        <v>438500</v>
      </c>
      <c r="E134" s="189">
        <f>E297+E407+E433+E454+E473</f>
        <v>171908</v>
      </c>
      <c r="F134" s="189">
        <f>F297+F407+F433+F454+F473</f>
        <v>437100</v>
      </c>
      <c r="G134" s="10">
        <f t="shared" si="9"/>
        <v>99.68072976054731</v>
      </c>
      <c r="H134" s="133">
        <f t="shared" si="10"/>
        <v>-1400</v>
      </c>
    </row>
    <row r="135" spans="1:8" ht="23.25">
      <c r="A135" s="130" t="s">
        <v>50</v>
      </c>
      <c r="B135" s="131"/>
      <c r="C135" s="132" t="s">
        <v>51</v>
      </c>
      <c r="D135" s="131">
        <f>D298+D408+D434+D474</f>
        <v>257300</v>
      </c>
      <c r="E135" s="189">
        <f>E298+E408+E434+E474</f>
        <v>85114</v>
      </c>
      <c r="F135" s="189">
        <f>F298+F408+F434+F474</f>
        <v>254000</v>
      </c>
      <c r="G135" s="10">
        <f t="shared" si="9"/>
        <v>98.71745044694909</v>
      </c>
      <c r="H135" s="133">
        <f t="shared" si="10"/>
        <v>-3300</v>
      </c>
    </row>
    <row r="136" spans="1:8" ht="23.25">
      <c r="A136" s="51" t="s">
        <v>52</v>
      </c>
      <c r="B136" s="5"/>
      <c r="C136" s="21" t="s">
        <v>53</v>
      </c>
      <c r="D136" s="185">
        <f>D137+D138+D139+D140+D141+D143+D144+D145+D146+D147+D142</f>
        <v>1791100</v>
      </c>
      <c r="E136" s="185">
        <f>E137+E138+E139+E140+E141+E143+E144+E145+E146+E147+E142</f>
        <v>911750</v>
      </c>
      <c r="F136" s="185">
        <f>F137+F138+F139+F140+F141+F143+F144+F145+F146+F147+F142</f>
        <v>1828900</v>
      </c>
      <c r="G136" s="157">
        <f t="shared" si="9"/>
        <v>102.11043492825638</v>
      </c>
      <c r="H136" s="134">
        <f t="shared" si="10"/>
        <v>37800</v>
      </c>
    </row>
    <row r="137" spans="1:8" ht="23.25">
      <c r="A137" s="52" t="s">
        <v>54</v>
      </c>
      <c r="B137" s="5"/>
      <c r="C137" s="24" t="s">
        <v>55</v>
      </c>
      <c r="D137" s="192">
        <f>D389+D411+D437+D456+D476+D493</f>
        <v>238000</v>
      </c>
      <c r="E137" s="192">
        <f>E389+E411+E437+E456+E476+E493</f>
        <v>147939</v>
      </c>
      <c r="F137" s="192">
        <f>F389+F411+F437+F456+F476+F493</f>
        <v>250000</v>
      </c>
      <c r="G137" s="10">
        <f aca="true" t="shared" si="12" ref="G137:G148">F137/D137*100</f>
        <v>105.0420168067227</v>
      </c>
      <c r="H137" s="133">
        <f>F137-D137</f>
        <v>12000</v>
      </c>
    </row>
    <row r="138" spans="1:8" ht="23.25">
      <c r="A138" s="52" t="s">
        <v>56</v>
      </c>
      <c r="B138" s="5"/>
      <c r="C138" s="24" t="s">
        <v>57</v>
      </c>
      <c r="D138" s="192">
        <f>D242+D390+D412+D438+D457+D477+D494</f>
        <v>69500</v>
      </c>
      <c r="E138" s="192">
        <f>E242+E390+E412+E438+E457+E477+E494</f>
        <v>38541</v>
      </c>
      <c r="F138" s="192">
        <f>F242+F390+F412+F438+F457+F477+F494</f>
        <v>70500</v>
      </c>
      <c r="G138" s="10">
        <f t="shared" si="12"/>
        <v>101.43884892086331</v>
      </c>
      <c r="H138" s="133">
        <f t="shared" si="10"/>
        <v>1000</v>
      </c>
    </row>
    <row r="139" spans="1:8" ht="23.25">
      <c r="A139" s="52" t="s">
        <v>58</v>
      </c>
      <c r="B139" s="5"/>
      <c r="C139" s="24" t="s">
        <v>59</v>
      </c>
      <c r="D139" s="192">
        <f>SUM(D439,D458,D478,D495)</f>
        <v>49000</v>
      </c>
      <c r="E139" s="192">
        <f>SUM(E439,E458,E478,E495)</f>
        <v>19707</v>
      </c>
      <c r="F139" s="192">
        <f>SUM(F439,F458,F478,F495)</f>
        <v>47100</v>
      </c>
      <c r="G139" s="10">
        <f t="shared" si="12"/>
        <v>96.12244897959184</v>
      </c>
      <c r="H139" s="133">
        <f t="shared" si="10"/>
        <v>-1900</v>
      </c>
    </row>
    <row r="140" spans="1:8" ht="23.25">
      <c r="A140" s="52" t="s">
        <v>60</v>
      </c>
      <c r="B140" s="5"/>
      <c r="C140" s="24" t="s">
        <v>61</v>
      </c>
      <c r="D140" s="192">
        <f>SUM(D322,D348,D391)+D413+D440+D459+D479+D496</f>
        <v>366000</v>
      </c>
      <c r="E140" s="192">
        <f>SUM(E322,E348,E391)+E413+E440+E459+E479+E496</f>
        <v>207476</v>
      </c>
      <c r="F140" s="192">
        <f>SUM(F322,F348,F391)+F413+F440+F459+F479+F496</f>
        <v>414000</v>
      </c>
      <c r="G140" s="10">
        <f t="shared" si="12"/>
        <v>113.11475409836065</v>
      </c>
      <c r="H140" s="133">
        <f t="shared" si="10"/>
        <v>48000</v>
      </c>
    </row>
    <row r="141" spans="1:8" ht="23.25">
      <c r="A141" s="52" t="s">
        <v>62</v>
      </c>
      <c r="B141" s="5"/>
      <c r="C141" s="24" t="s">
        <v>63</v>
      </c>
      <c r="D141" s="192">
        <f>D301+D414+D441+D460+D480+D497</f>
        <v>45300</v>
      </c>
      <c r="E141" s="192">
        <f>E301+E414+E441+E460+E480+E497</f>
        <v>23317</v>
      </c>
      <c r="F141" s="192">
        <f>F301+F414+F441+F460+F480+F497</f>
        <v>42700</v>
      </c>
      <c r="G141" s="10">
        <f t="shared" si="12"/>
        <v>94.26048565121413</v>
      </c>
      <c r="H141" s="133">
        <f t="shared" si="10"/>
        <v>-2600</v>
      </c>
    </row>
    <row r="142" spans="1:8" ht="23.25">
      <c r="A142" s="52" t="s">
        <v>62</v>
      </c>
      <c r="B142" s="5"/>
      <c r="C142" s="24" t="s">
        <v>64</v>
      </c>
      <c r="D142" s="192">
        <f>D243+D392</f>
        <v>42000</v>
      </c>
      <c r="E142" s="192">
        <f>E243+E392</f>
        <v>17264</v>
      </c>
      <c r="F142" s="192">
        <f>F243+F392</f>
        <v>33500</v>
      </c>
      <c r="G142" s="10">
        <f t="shared" si="12"/>
        <v>79.76190476190477</v>
      </c>
      <c r="H142" s="133">
        <f t="shared" si="10"/>
        <v>-8500</v>
      </c>
    </row>
    <row r="143" spans="1:8" ht="23.25">
      <c r="A143" s="52" t="s">
        <v>65</v>
      </c>
      <c r="B143" s="5"/>
      <c r="C143" s="24" t="s">
        <v>66</v>
      </c>
      <c r="D143" s="192">
        <f>D233+D244+D253+D302+D303+D304+D326+D347+D381+D393+D415+D442+D461+D481+D498</f>
        <v>141700</v>
      </c>
      <c r="E143" s="192">
        <f>E233+E244+E253+E302+E303+E304+E326+E347+E381+E393+E415+E442+E461+E481+E498</f>
        <v>52106</v>
      </c>
      <c r="F143" s="192">
        <f>F233+F244+F253+F302+F303+F304+F326+F347+F381+F393+F415+F442+F461+F481+F498</f>
        <v>134900</v>
      </c>
      <c r="G143" s="10">
        <f t="shared" si="12"/>
        <v>95.20112914608328</v>
      </c>
      <c r="H143" s="133">
        <f t="shared" si="10"/>
        <v>-6800</v>
      </c>
    </row>
    <row r="144" spans="1:8" ht="23.25">
      <c r="A144" s="52">
        <v>412800</v>
      </c>
      <c r="B144" s="11"/>
      <c r="C144" s="24" t="s">
        <v>67</v>
      </c>
      <c r="D144" s="192">
        <f>D328</f>
        <v>441000</v>
      </c>
      <c r="E144" s="192">
        <f>E328</f>
        <v>161107</v>
      </c>
      <c r="F144" s="192">
        <f>F328</f>
        <v>431000</v>
      </c>
      <c r="G144" s="10">
        <f t="shared" si="12"/>
        <v>97.73242630385488</v>
      </c>
      <c r="H144" s="133">
        <f t="shared" si="10"/>
        <v>-10000</v>
      </c>
    </row>
    <row r="145" spans="1:8" ht="23.25">
      <c r="A145" s="52" t="s">
        <v>68</v>
      </c>
      <c r="B145" s="5"/>
      <c r="C145" s="24" t="s">
        <v>69</v>
      </c>
      <c r="D145" s="192">
        <f>D234+D235+D254+D366+D394+D416+D443+D462+D482+D499</f>
        <v>133000</v>
      </c>
      <c r="E145" s="192">
        <f>E234+E235+E254+E366+E394+E416+E443+E462+E482+E499</f>
        <v>62466</v>
      </c>
      <c r="F145" s="192">
        <f>F234+F235+F254+F366+F394+F416+F443+F462+F482+F499</f>
        <v>122400</v>
      </c>
      <c r="G145" s="10">
        <f t="shared" si="12"/>
        <v>92.03007518796993</v>
      </c>
      <c r="H145" s="133">
        <f t="shared" si="10"/>
        <v>-10600</v>
      </c>
    </row>
    <row r="146" spans="1:8" ht="23.25">
      <c r="A146" s="52" t="s">
        <v>68</v>
      </c>
      <c r="B146" s="5"/>
      <c r="C146" s="24" t="s">
        <v>70</v>
      </c>
      <c r="D146" s="192">
        <f>D237</f>
        <v>235600</v>
      </c>
      <c r="E146" s="192">
        <f>E237</f>
        <v>157938</v>
      </c>
      <c r="F146" s="192">
        <f>F237</f>
        <v>242800</v>
      </c>
      <c r="G146" s="10">
        <f t="shared" si="12"/>
        <v>103.05602716468591</v>
      </c>
      <c r="H146" s="133">
        <f t="shared" si="10"/>
        <v>7200</v>
      </c>
    </row>
    <row r="147" spans="1:8" ht="23.25">
      <c r="A147" s="52" t="s">
        <v>68</v>
      </c>
      <c r="B147" s="5"/>
      <c r="C147" s="24" t="s">
        <v>71</v>
      </c>
      <c r="D147" s="192">
        <f>D305</f>
        <v>30000</v>
      </c>
      <c r="E147" s="192">
        <f>E305</f>
        <v>23889</v>
      </c>
      <c r="F147" s="192">
        <f>F305</f>
        <v>40000</v>
      </c>
      <c r="G147" s="10">
        <f t="shared" si="12"/>
        <v>133.33333333333331</v>
      </c>
      <c r="H147" s="133">
        <f t="shared" si="10"/>
        <v>10000</v>
      </c>
    </row>
    <row r="148" spans="1:8" ht="23.25">
      <c r="A148" s="51">
        <v>413000</v>
      </c>
      <c r="B148" s="11"/>
      <c r="C148" s="21" t="s">
        <v>72</v>
      </c>
      <c r="D148" s="185">
        <f>D149</f>
        <v>105600</v>
      </c>
      <c r="E148" s="185">
        <f>E149</f>
        <v>65457</v>
      </c>
      <c r="F148" s="185">
        <f>F149</f>
        <v>105600</v>
      </c>
      <c r="G148" s="157">
        <f t="shared" si="12"/>
        <v>100</v>
      </c>
      <c r="H148" s="134">
        <f t="shared" si="10"/>
        <v>0</v>
      </c>
    </row>
    <row r="149" spans="1:8" ht="23.25">
      <c r="A149" s="52" t="s">
        <v>73</v>
      </c>
      <c r="B149" s="11"/>
      <c r="C149" s="24" t="s">
        <v>74</v>
      </c>
      <c r="D149" s="192">
        <f>D370</f>
        <v>105600</v>
      </c>
      <c r="E149" s="192">
        <f>E370</f>
        <v>65457</v>
      </c>
      <c r="F149" s="192">
        <f>F370</f>
        <v>105600</v>
      </c>
      <c r="G149" s="10">
        <f aca="true" t="shared" si="13" ref="G149:G167">F149/D149*100</f>
        <v>100</v>
      </c>
      <c r="H149" s="133">
        <f t="shared" si="10"/>
        <v>0</v>
      </c>
    </row>
    <row r="150" spans="1:8" ht="22.5">
      <c r="A150" s="51" t="s">
        <v>75</v>
      </c>
      <c r="B150" s="4"/>
      <c r="C150" s="21" t="s">
        <v>76</v>
      </c>
      <c r="D150" s="185">
        <f>D151</f>
        <v>400000</v>
      </c>
      <c r="E150" s="185">
        <f>E151</f>
        <v>159707</v>
      </c>
      <c r="F150" s="185">
        <f>F151</f>
        <v>350000</v>
      </c>
      <c r="G150" s="157">
        <f t="shared" si="13"/>
        <v>87.5</v>
      </c>
      <c r="H150" s="134">
        <f t="shared" si="10"/>
        <v>-50000</v>
      </c>
    </row>
    <row r="151" spans="1:8" ht="23.25">
      <c r="A151" s="52" t="s">
        <v>77</v>
      </c>
      <c r="B151" s="4"/>
      <c r="C151" s="24" t="s">
        <v>78</v>
      </c>
      <c r="D151" s="192">
        <f>D308</f>
        <v>400000</v>
      </c>
      <c r="E151" s="192">
        <f>E308</f>
        <v>159707</v>
      </c>
      <c r="F151" s="192">
        <f>F308</f>
        <v>350000</v>
      </c>
      <c r="G151" s="10">
        <f t="shared" si="13"/>
        <v>87.5</v>
      </c>
      <c r="H151" s="133">
        <f t="shared" si="10"/>
        <v>-50000</v>
      </c>
    </row>
    <row r="152" spans="1:8" ht="22.5">
      <c r="A152" s="51" t="s">
        <v>79</v>
      </c>
      <c r="B152" s="4"/>
      <c r="C152" s="21" t="s">
        <v>80</v>
      </c>
      <c r="D152" s="185">
        <f>D153+D154</f>
        <v>1112800</v>
      </c>
      <c r="E152" s="185">
        <f>E153+E154</f>
        <v>600015</v>
      </c>
      <c r="F152" s="185">
        <f>F153+F154</f>
        <v>1026200</v>
      </c>
      <c r="G152" s="157">
        <f t="shared" si="13"/>
        <v>92.21782890007188</v>
      </c>
      <c r="H152" s="134">
        <f t="shared" si="10"/>
        <v>-86600</v>
      </c>
    </row>
    <row r="153" spans="1:8" ht="23.25">
      <c r="A153" s="52" t="s">
        <v>81</v>
      </c>
      <c r="B153" s="4"/>
      <c r="C153" s="24" t="s">
        <v>82</v>
      </c>
      <c r="D153" s="192">
        <f>D246+D259+D306</f>
        <v>1037800</v>
      </c>
      <c r="E153" s="192">
        <f>E246+E259+E306+E444</f>
        <v>570015</v>
      </c>
      <c r="F153" s="192">
        <f>F246+F259+F306+F444</f>
        <v>953200</v>
      </c>
      <c r="G153" s="10">
        <f t="shared" si="13"/>
        <v>91.84814029678165</v>
      </c>
      <c r="H153" s="133">
        <f t="shared" si="10"/>
        <v>-84600</v>
      </c>
    </row>
    <row r="154" spans="1:8" ht="23.25">
      <c r="A154" s="52" t="s">
        <v>81</v>
      </c>
      <c r="B154" s="5"/>
      <c r="C154" s="24" t="s">
        <v>83</v>
      </c>
      <c r="D154" s="192">
        <f>D276+D277+D335</f>
        <v>75000</v>
      </c>
      <c r="E154" s="192">
        <f>E276+E277+E335</f>
        <v>30000</v>
      </c>
      <c r="F154" s="192">
        <f>F276+F277+F335</f>
        <v>73000</v>
      </c>
      <c r="G154" s="10">
        <f t="shared" si="13"/>
        <v>97.33333333333334</v>
      </c>
      <c r="H154" s="133">
        <f t="shared" si="10"/>
        <v>-2000</v>
      </c>
    </row>
    <row r="155" spans="1:8" ht="23.25">
      <c r="A155" s="51" t="s">
        <v>84</v>
      </c>
      <c r="B155" s="5"/>
      <c r="C155" s="21" t="s">
        <v>85</v>
      </c>
      <c r="D155" s="185">
        <f>D156+D157+D158</f>
        <v>1481000</v>
      </c>
      <c r="E155" s="185">
        <f>E156+E157+E158</f>
        <v>878947</v>
      </c>
      <c r="F155" s="185">
        <f>F156+F157+F158</f>
        <v>1366000</v>
      </c>
      <c r="G155" s="157">
        <f t="shared" si="13"/>
        <v>92.23497636731938</v>
      </c>
      <c r="H155" s="134">
        <f t="shared" si="10"/>
        <v>-115000</v>
      </c>
    </row>
    <row r="156" spans="1:8" ht="23.25">
      <c r="A156" s="52" t="s">
        <v>86</v>
      </c>
      <c r="B156" s="11"/>
      <c r="C156" s="24" t="s">
        <v>87</v>
      </c>
      <c r="D156" s="192">
        <f>D278+D418+D464+D484</f>
        <v>1199000</v>
      </c>
      <c r="E156" s="192">
        <f>E278+E418+E464+E484</f>
        <v>689957</v>
      </c>
      <c r="F156" s="192">
        <f>F278+F418+F464+F484</f>
        <v>1084000</v>
      </c>
      <c r="G156" s="10">
        <f t="shared" si="13"/>
        <v>90.40867389491243</v>
      </c>
      <c r="H156" s="133">
        <f t="shared" si="10"/>
        <v>-115000</v>
      </c>
    </row>
    <row r="157" spans="1:8" ht="23.25">
      <c r="A157" s="52" t="s">
        <v>88</v>
      </c>
      <c r="B157" s="11"/>
      <c r="C157" s="24" t="s">
        <v>89</v>
      </c>
      <c r="D157" s="192">
        <f aca="true" t="shared" si="14" ref="D157:F158">SUM(D419)</f>
        <v>27000</v>
      </c>
      <c r="E157" s="192">
        <f>SUM(E419)</f>
        <v>16568</v>
      </c>
      <c r="F157" s="192">
        <f t="shared" si="14"/>
        <v>24000</v>
      </c>
      <c r="G157" s="10">
        <f t="shared" si="13"/>
        <v>88.88888888888889</v>
      </c>
      <c r="H157" s="133">
        <f t="shared" si="10"/>
        <v>-3000</v>
      </c>
    </row>
    <row r="158" spans="1:8" ht="23.25">
      <c r="A158" s="52" t="s">
        <v>90</v>
      </c>
      <c r="B158" s="11"/>
      <c r="C158" s="24" t="s">
        <v>91</v>
      </c>
      <c r="D158" s="192">
        <f t="shared" si="14"/>
        <v>255000</v>
      </c>
      <c r="E158" s="192">
        <f>SUM(E420)</f>
        <v>172422</v>
      </c>
      <c r="F158" s="192">
        <f t="shared" si="14"/>
        <v>258000</v>
      </c>
      <c r="G158" s="10">
        <f t="shared" si="13"/>
        <v>101.17647058823529</v>
      </c>
      <c r="H158" s="133">
        <f t="shared" si="10"/>
        <v>3000</v>
      </c>
    </row>
    <row r="159" spans="1:8" ht="23.25">
      <c r="A159" s="51" t="s">
        <v>92</v>
      </c>
      <c r="B159" s="5"/>
      <c r="C159" s="21" t="s">
        <v>93</v>
      </c>
      <c r="D159" s="185">
        <f>D160+D165</f>
        <v>1284700</v>
      </c>
      <c r="E159" s="4">
        <f>E160+E165</f>
        <v>401955</v>
      </c>
      <c r="F159" s="4">
        <f>F160+F165</f>
        <v>1519000</v>
      </c>
      <c r="G159" s="157">
        <f t="shared" si="13"/>
        <v>118.23772086868529</v>
      </c>
      <c r="H159" s="134">
        <f t="shared" si="10"/>
        <v>234300</v>
      </c>
    </row>
    <row r="160" spans="1:8" ht="23.25">
      <c r="A160" s="51">
        <v>511000</v>
      </c>
      <c r="B160" s="11"/>
      <c r="C160" s="21" t="s">
        <v>94</v>
      </c>
      <c r="D160" s="185">
        <f>D161+D163+D162+D164</f>
        <v>1269500</v>
      </c>
      <c r="E160" s="4">
        <f>E161+E163+E162+E164</f>
        <v>396752</v>
      </c>
      <c r="F160" s="4">
        <f>F161+F163+F162+F164</f>
        <v>1504500</v>
      </c>
      <c r="G160" s="157">
        <f t="shared" si="13"/>
        <v>118.51122489168964</v>
      </c>
      <c r="H160" s="134">
        <f t="shared" si="10"/>
        <v>235000</v>
      </c>
    </row>
    <row r="161" spans="1:8" ht="23.25">
      <c r="A161" s="52" t="s">
        <v>95</v>
      </c>
      <c r="B161" s="5"/>
      <c r="C161" s="24" t="s">
        <v>96</v>
      </c>
      <c r="D161" s="192">
        <f>D350+D351+D353+D354+D352+D355</f>
        <v>820000</v>
      </c>
      <c r="E161" s="192">
        <f>E350+E351+E353+E354+E352+E355</f>
        <v>223574</v>
      </c>
      <c r="F161" s="192">
        <f>F350+F351+F353+F354+F352+F355</f>
        <v>1135000</v>
      </c>
      <c r="G161" s="10">
        <f t="shared" si="13"/>
        <v>138.41463414634146</v>
      </c>
      <c r="H161" s="133">
        <f t="shared" si="10"/>
        <v>315000</v>
      </c>
    </row>
    <row r="162" spans="1:8" ht="23.25">
      <c r="A162" s="52" t="s">
        <v>97</v>
      </c>
      <c r="B162" s="5"/>
      <c r="C162" s="24" t="s">
        <v>98</v>
      </c>
      <c r="D162" s="192">
        <f>D359+D360+D358+D357</f>
        <v>60000</v>
      </c>
      <c r="E162" s="192">
        <f>E359+E360+E358+E357</f>
        <v>64755</v>
      </c>
      <c r="F162" s="192">
        <f>F359+F360+F358+F357</f>
        <v>77500</v>
      </c>
      <c r="G162" s="10">
        <f t="shared" si="13"/>
        <v>129.16666666666669</v>
      </c>
      <c r="H162" s="133">
        <f t="shared" si="10"/>
        <v>17500</v>
      </c>
    </row>
    <row r="163" spans="1:8" ht="23.25">
      <c r="A163" s="52" t="s">
        <v>99</v>
      </c>
      <c r="B163" s="5"/>
      <c r="C163" s="24" t="s">
        <v>100</v>
      </c>
      <c r="D163" s="192">
        <f>D396+D422+D447+D466+D486+D501</f>
        <v>49500</v>
      </c>
      <c r="E163" s="192">
        <f>E396+E422+E447+E466+E486+E501+E310</f>
        <v>35227</v>
      </c>
      <c r="F163" s="192">
        <f>F396+F422+F447+F466+F486+F501+F310</f>
        <v>130000</v>
      </c>
      <c r="G163" s="10">
        <f t="shared" si="13"/>
        <v>262.62626262626264</v>
      </c>
      <c r="H163" s="133">
        <f t="shared" si="10"/>
        <v>80500</v>
      </c>
    </row>
    <row r="164" spans="1:8" ht="23.25">
      <c r="A164" s="130" t="s">
        <v>101</v>
      </c>
      <c r="B164" s="131"/>
      <c r="C164" s="132" t="s">
        <v>102</v>
      </c>
      <c r="D164" s="189">
        <f>D337+D338+D339+D314+D340</f>
        <v>340000</v>
      </c>
      <c r="E164" s="189">
        <f>E337+E338+E339+E314+E340</f>
        <v>73196</v>
      </c>
      <c r="F164" s="189">
        <f>F337+F338+F339+F314+F340</f>
        <v>162000</v>
      </c>
      <c r="G164" s="10">
        <f t="shared" si="13"/>
        <v>47.647058823529406</v>
      </c>
      <c r="H164" s="133">
        <f t="shared" si="10"/>
        <v>-178000</v>
      </c>
    </row>
    <row r="165" spans="1:8" ht="22.5">
      <c r="A165" s="51" t="s">
        <v>103</v>
      </c>
      <c r="B165" s="4"/>
      <c r="C165" s="21" t="s">
        <v>104</v>
      </c>
      <c r="D165" s="185">
        <f>D166</f>
        <v>15200</v>
      </c>
      <c r="E165" s="185">
        <f>E166</f>
        <v>5203</v>
      </c>
      <c r="F165" s="185">
        <f>F166</f>
        <v>14500</v>
      </c>
      <c r="G165" s="157">
        <f t="shared" si="13"/>
        <v>95.39473684210526</v>
      </c>
      <c r="H165" s="134">
        <f t="shared" si="10"/>
        <v>-700</v>
      </c>
    </row>
    <row r="166" spans="1:8" ht="24" thickBot="1">
      <c r="A166" s="52" t="s">
        <v>105</v>
      </c>
      <c r="B166" s="4"/>
      <c r="C166" s="24" t="s">
        <v>104</v>
      </c>
      <c r="D166" s="192">
        <f>SUM(D397)+D423+D448+D467+D487</f>
        <v>15200</v>
      </c>
      <c r="E166" s="192">
        <f>SUM(E397)+E423+E448+E467+E487</f>
        <v>5203</v>
      </c>
      <c r="F166" s="192">
        <f>SUM(F397)+F423+F448+F467+F487</f>
        <v>14500</v>
      </c>
      <c r="G166" s="242">
        <f t="shared" si="13"/>
        <v>95.39473684210526</v>
      </c>
      <c r="H166" s="255">
        <f t="shared" si="10"/>
        <v>-700</v>
      </c>
    </row>
    <row r="167" spans="1:8" ht="24" thickBot="1">
      <c r="A167" s="54"/>
      <c r="B167" s="27"/>
      <c r="C167" s="55" t="s">
        <v>385</v>
      </c>
      <c r="D167" s="204">
        <f>D128+D159</f>
        <v>8920700</v>
      </c>
      <c r="E167" s="204">
        <f>E128+E159</f>
        <v>4580422</v>
      </c>
      <c r="F167" s="204">
        <f>F128+F159</f>
        <v>8914700</v>
      </c>
      <c r="G167" s="244">
        <f t="shared" si="13"/>
        <v>99.93274070420483</v>
      </c>
      <c r="H167" s="135">
        <f t="shared" si="10"/>
        <v>-6000</v>
      </c>
    </row>
    <row r="168" spans="1:8" ht="23.25">
      <c r="A168" s="136"/>
      <c r="B168" s="58"/>
      <c r="C168" s="137"/>
      <c r="D168" s="1"/>
      <c r="E168" s="205"/>
      <c r="F168" s="205"/>
      <c r="G168" s="1"/>
      <c r="H168" s="138"/>
    </row>
    <row r="169" spans="1:8" ht="23.25" thickBot="1">
      <c r="A169" s="371" t="s">
        <v>380</v>
      </c>
      <c r="B169" s="371"/>
      <c r="C169" s="371"/>
      <c r="D169" s="371"/>
      <c r="E169" s="371"/>
      <c r="F169" s="371"/>
      <c r="G169" s="371"/>
      <c r="H169" s="371"/>
    </row>
    <row r="170" spans="1:8" ht="22.5" customHeight="1">
      <c r="A170" s="372" t="s">
        <v>40</v>
      </c>
      <c r="B170" s="374" t="s">
        <v>41</v>
      </c>
      <c r="C170" s="376" t="s">
        <v>1</v>
      </c>
      <c r="D170" s="356" t="s">
        <v>298</v>
      </c>
      <c r="E170" s="356" t="s">
        <v>401</v>
      </c>
      <c r="F170" s="356" t="s">
        <v>396</v>
      </c>
      <c r="G170" s="358" t="s">
        <v>330</v>
      </c>
      <c r="H170" s="361" t="s">
        <v>392</v>
      </c>
    </row>
    <row r="171" spans="1:8" ht="12.75">
      <c r="A171" s="373"/>
      <c r="B171" s="375"/>
      <c r="C171" s="377"/>
      <c r="D171" s="357"/>
      <c r="E171" s="357"/>
      <c r="F171" s="357"/>
      <c r="G171" s="359"/>
      <c r="H171" s="362"/>
    </row>
    <row r="172" spans="1:8" ht="12.75">
      <c r="A172" s="373"/>
      <c r="B172" s="375"/>
      <c r="C172" s="377"/>
      <c r="D172" s="357"/>
      <c r="E172" s="357"/>
      <c r="F172" s="357"/>
      <c r="G172" s="359"/>
      <c r="H172" s="362"/>
    </row>
    <row r="173" spans="1:8" ht="13.5" thickBot="1">
      <c r="A173" s="373"/>
      <c r="B173" s="375"/>
      <c r="C173" s="377"/>
      <c r="D173" s="357"/>
      <c r="E173" s="357"/>
      <c r="F173" s="357"/>
      <c r="G173" s="360"/>
      <c r="H173" s="362"/>
    </row>
    <row r="174" spans="1:8" ht="23.25" thickBot="1">
      <c r="A174" s="145" t="s">
        <v>42</v>
      </c>
      <c r="B174" s="146">
        <v>2</v>
      </c>
      <c r="C174" s="116">
        <v>3</v>
      </c>
      <c r="D174" s="303">
        <v>4</v>
      </c>
      <c r="E174" s="201">
        <v>5</v>
      </c>
      <c r="F174" s="201">
        <v>6</v>
      </c>
      <c r="G174" s="303">
        <v>7</v>
      </c>
      <c r="H174" s="90">
        <v>8</v>
      </c>
    </row>
    <row r="175" spans="1:8" ht="22.5">
      <c r="A175" s="245"/>
      <c r="B175" s="144"/>
      <c r="C175" s="147" t="s">
        <v>341</v>
      </c>
      <c r="D175" s="346">
        <f>SUM(D176,D181,D188)</f>
        <v>-866000</v>
      </c>
      <c r="E175" s="346">
        <f>SUM(E176,E181,E188)</f>
        <v>-568530</v>
      </c>
      <c r="F175" s="346">
        <f>SUM(F176,F181,F188)</f>
        <v>-436000</v>
      </c>
      <c r="G175" s="347">
        <f aca="true" t="shared" si="15" ref="G175:G181">F175/D175*100</f>
        <v>50.34642032332564</v>
      </c>
      <c r="H175" s="264">
        <f>F175-D175</f>
        <v>430000</v>
      </c>
    </row>
    <row r="176" spans="1:8" ht="24" customHeight="1">
      <c r="A176" s="246"/>
      <c r="B176" s="128"/>
      <c r="C176" s="148" t="s">
        <v>342</v>
      </c>
      <c r="D176" s="185">
        <f>SUM(D177,-D179)</f>
        <v>-40000</v>
      </c>
      <c r="E176" s="185">
        <f>SUM(E177,-E179)</f>
        <v>-23284</v>
      </c>
      <c r="F176" s="185">
        <f>SUM(F177,-F179)</f>
        <v>40000</v>
      </c>
      <c r="G176" s="157">
        <f t="shared" si="15"/>
        <v>-100</v>
      </c>
      <c r="H176" s="134">
        <f aca="true" t="shared" si="16" ref="H176:H188">F176-D176</f>
        <v>80000</v>
      </c>
    </row>
    <row r="177" spans="1:8" ht="24" customHeight="1">
      <c r="A177" s="247">
        <v>911000</v>
      </c>
      <c r="B177" s="18"/>
      <c r="C177" s="32" t="s">
        <v>344</v>
      </c>
      <c r="D177" s="187">
        <f>D178</f>
        <v>160000</v>
      </c>
      <c r="E177" s="187">
        <f>E178</f>
        <v>516</v>
      </c>
      <c r="F177" s="187">
        <f>F178</f>
        <v>160000</v>
      </c>
      <c r="G177" s="157">
        <f t="shared" si="15"/>
        <v>100</v>
      </c>
      <c r="H177" s="134">
        <f t="shared" si="16"/>
        <v>0</v>
      </c>
    </row>
    <row r="178" spans="1:8" ht="23.25">
      <c r="A178" s="247">
        <v>911400</v>
      </c>
      <c r="B178" s="18"/>
      <c r="C178" s="18" t="s">
        <v>38</v>
      </c>
      <c r="D178" s="191">
        <v>160000</v>
      </c>
      <c r="E178" s="191">
        <v>516</v>
      </c>
      <c r="F178" s="191">
        <v>160000</v>
      </c>
      <c r="G178" s="10">
        <f t="shared" si="15"/>
        <v>100</v>
      </c>
      <c r="H178" s="133">
        <f t="shared" si="16"/>
        <v>0</v>
      </c>
    </row>
    <row r="179" spans="1:8" ht="23.25">
      <c r="A179" s="51" t="s">
        <v>106</v>
      </c>
      <c r="B179" s="11"/>
      <c r="C179" s="21" t="s">
        <v>343</v>
      </c>
      <c r="D179" s="185">
        <f>D180</f>
        <v>200000</v>
      </c>
      <c r="E179" s="185">
        <f>E180</f>
        <v>23800</v>
      </c>
      <c r="F179" s="185">
        <f>F180</f>
        <v>120000</v>
      </c>
      <c r="G179" s="157">
        <f t="shared" si="15"/>
        <v>60</v>
      </c>
      <c r="H179" s="134">
        <f t="shared" si="16"/>
        <v>-80000</v>
      </c>
    </row>
    <row r="180" spans="1:8" ht="23.25">
      <c r="A180" s="52">
        <v>611400</v>
      </c>
      <c r="B180" s="11"/>
      <c r="C180" s="24" t="s">
        <v>107</v>
      </c>
      <c r="D180" s="192">
        <f>SUM(D316)</f>
        <v>200000</v>
      </c>
      <c r="E180" s="192">
        <f>SUM(E316)</f>
        <v>23800</v>
      </c>
      <c r="F180" s="192">
        <f>SUM(F316)</f>
        <v>120000</v>
      </c>
      <c r="G180" s="10">
        <f t="shared" si="15"/>
        <v>60</v>
      </c>
      <c r="H180" s="133">
        <f t="shared" si="16"/>
        <v>-80000</v>
      </c>
    </row>
    <row r="181" spans="1:8" ht="23.25">
      <c r="A181" s="246"/>
      <c r="B181" s="128"/>
      <c r="C181" s="148" t="s">
        <v>345</v>
      </c>
      <c r="D181" s="207">
        <f>SUM(D182,-D184)</f>
        <v>-826000</v>
      </c>
      <c r="E181" s="207">
        <f>SUM(E182,-E184)</f>
        <v>-545246</v>
      </c>
      <c r="F181" s="207">
        <f>SUM(F182,-F184)</f>
        <v>-476000</v>
      </c>
      <c r="G181" s="10">
        <f t="shared" si="15"/>
        <v>57.6271186440678</v>
      </c>
      <c r="H181" s="133">
        <f t="shared" si="16"/>
        <v>350000</v>
      </c>
    </row>
    <row r="182" spans="1:8" ht="23.25">
      <c r="A182" s="248" t="s">
        <v>347</v>
      </c>
      <c r="B182" s="128"/>
      <c r="C182" s="148" t="s">
        <v>346</v>
      </c>
      <c r="D182" s="207">
        <f>SUM(D183)</f>
        <v>0</v>
      </c>
      <c r="E182" s="207">
        <f>SUM(E183)</f>
        <v>0</v>
      </c>
      <c r="F182" s="207">
        <f>SUM(F183)</f>
        <v>350000</v>
      </c>
      <c r="G182" s="10">
        <v>0</v>
      </c>
      <c r="H182" s="133">
        <f t="shared" si="16"/>
        <v>350000</v>
      </c>
    </row>
    <row r="183" spans="1:8" ht="23.25">
      <c r="A183" s="247">
        <v>921240</v>
      </c>
      <c r="B183" s="18"/>
      <c r="C183" s="18" t="s">
        <v>39</v>
      </c>
      <c r="D183" s="191">
        <v>0</v>
      </c>
      <c r="E183" s="191">
        <v>0</v>
      </c>
      <c r="F183" s="191">
        <v>350000</v>
      </c>
      <c r="G183" s="10">
        <v>0</v>
      </c>
      <c r="H183" s="133">
        <f t="shared" si="16"/>
        <v>350000</v>
      </c>
    </row>
    <row r="184" spans="1:8" ht="23.25">
      <c r="A184" s="51">
        <v>621300</v>
      </c>
      <c r="B184" s="11"/>
      <c r="C184" s="21" t="s">
        <v>348</v>
      </c>
      <c r="D184" s="185">
        <f>D185+D186+D187</f>
        <v>826000</v>
      </c>
      <c r="E184" s="185">
        <f>E185+E186+E187</f>
        <v>545246</v>
      </c>
      <c r="F184" s="185">
        <f>F185+F186+F187</f>
        <v>826000</v>
      </c>
      <c r="G184" s="157">
        <f>F184/D184*100</f>
        <v>100</v>
      </c>
      <c r="H184" s="134">
        <f t="shared" si="16"/>
        <v>0</v>
      </c>
    </row>
    <row r="185" spans="1:8" ht="23.25">
      <c r="A185" s="52" t="s">
        <v>108</v>
      </c>
      <c r="B185" s="11"/>
      <c r="C185" s="24" t="s">
        <v>109</v>
      </c>
      <c r="D185" s="192">
        <v>356000</v>
      </c>
      <c r="E185" s="192">
        <f>SUM(E372)</f>
        <v>237042</v>
      </c>
      <c r="F185" s="192">
        <f>SUM(F372)</f>
        <v>356000</v>
      </c>
      <c r="G185" s="10">
        <f>F185/D185*100</f>
        <v>100</v>
      </c>
      <c r="H185" s="133">
        <f t="shared" si="16"/>
        <v>0</v>
      </c>
    </row>
    <row r="186" spans="1:8" ht="23.25">
      <c r="A186" s="52" t="s">
        <v>108</v>
      </c>
      <c r="B186" s="11"/>
      <c r="C186" s="24" t="s">
        <v>110</v>
      </c>
      <c r="D186" s="192">
        <v>460000</v>
      </c>
      <c r="E186" s="192">
        <f>SUM(E373)</f>
        <v>306222</v>
      </c>
      <c r="F186" s="192">
        <f>SUM(F373)</f>
        <v>460000</v>
      </c>
      <c r="G186" s="10">
        <f>F186/D186*100</f>
        <v>100</v>
      </c>
      <c r="H186" s="133">
        <f t="shared" si="16"/>
        <v>0</v>
      </c>
    </row>
    <row r="187" spans="1:8" ht="23.25">
      <c r="A187" s="52" t="s">
        <v>299</v>
      </c>
      <c r="B187" s="11"/>
      <c r="C187" s="24" t="s">
        <v>381</v>
      </c>
      <c r="D187" s="192">
        <f>D374</f>
        <v>10000</v>
      </c>
      <c r="E187" s="192">
        <f>E374</f>
        <v>1982</v>
      </c>
      <c r="F187" s="192">
        <f>F374</f>
        <v>10000</v>
      </c>
      <c r="G187" s="10">
        <f>F187/D187*100</f>
        <v>100</v>
      </c>
      <c r="H187" s="133">
        <f t="shared" si="16"/>
        <v>0</v>
      </c>
    </row>
    <row r="188" spans="1:8" ht="24" customHeight="1" thickBot="1">
      <c r="A188" s="249"/>
      <c r="B188" s="250"/>
      <c r="C188" s="251" t="s">
        <v>349</v>
      </c>
      <c r="D188" s="252" t="s">
        <v>350</v>
      </c>
      <c r="E188" s="252" t="s">
        <v>350</v>
      </c>
      <c r="F188" s="252" t="s">
        <v>350</v>
      </c>
      <c r="G188" s="253">
        <v>0</v>
      </c>
      <c r="H188" s="262">
        <f t="shared" si="16"/>
        <v>0</v>
      </c>
    </row>
    <row r="189" spans="1:8" ht="22.5">
      <c r="A189" s="139"/>
      <c r="B189" s="140"/>
      <c r="C189" s="140"/>
      <c r="D189" s="139"/>
      <c r="E189" s="208"/>
      <c r="F189" s="208"/>
      <c r="G189" s="141"/>
      <c r="H189" s="107"/>
    </row>
    <row r="190" spans="1:8" ht="45" customHeight="1" thickBot="1">
      <c r="A190" s="379" t="s">
        <v>378</v>
      </c>
      <c r="B190" s="379"/>
      <c r="C190" s="379"/>
      <c r="D190" s="379"/>
      <c r="E190" s="379"/>
      <c r="F190" s="379"/>
      <c r="G190" s="379"/>
      <c r="H190" s="379"/>
    </row>
    <row r="191" spans="1:8" ht="24" customHeight="1" hidden="1" thickBot="1">
      <c r="A191" s="56"/>
      <c r="B191" s="2"/>
      <c r="C191" s="58"/>
      <c r="D191" s="7"/>
      <c r="H191" s="102" t="e">
        <f aca="true" t="shared" si="17" ref="H191:H224">PRODUCT(F191/D191,100)</f>
        <v>#DIV/0!</v>
      </c>
    </row>
    <row r="192" spans="1:8" ht="24" customHeight="1" hidden="1" thickBot="1">
      <c r="A192" s="56"/>
      <c r="B192" s="2"/>
      <c r="C192" s="58"/>
      <c r="D192" s="7"/>
      <c r="H192" s="102" t="e">
        <f t="shared" si="17"/>
        <v>#DIV/0!</v>
      </c>
    </row>
    <row r="193" spans="1:8" ht="24" customHeight="1" hidden="1" thickBot="1">
      <c r="A193" s="56"/>
      <c r="B193" s="2"/>
      <c r="C193" s="58"/>
      <c r="D193" s="7"/>
      <c r="H193" s="102" t="e">
        <f t="shared" si="17"/>
        <v>#DIV/0!</v>
      </c>
    </row>
    <row r="194" spans="1:8" ht="24" customHeight="1" hidden="1" thickBot="1">
      <c r="A194" s="56"/>
      <c r="B194" s="2"/>
      <c r="C194" s="49"/>
      <c r="D194" s="7"/>
      <c r="H194" s="102" t="e">
        <f t="shared" si="17"/>
        <v>#DIV/0!</v>
      </c>
    </row>
    <row r="195" spans="1:8" ht="24" customHeight="1" hidden="1" thickBot="1">
      <c r="A195" s="56"/>
      <c r="B195" s="2"/>
      <c r="C195" s="49"/>
      <c r="D195" s="7"/>
      <c r="H195" s="102" t="e">
        <f t="shared" si="17"/>
        <v>#DIV/0!</v>
      </c>
    </row>
    <row r="196" spans="1:8" ht="24" customHeight="1" hidden="1" thickBot="1">
      <c r="A196" s="56"/>
      <c r="B196" s="2"/>
      <c r="C196" s="49"/>
      <c r="D196" s="7"/>
      <c r="H196" s="102" t="e">
        <f t="shared" si="17"/>
        <v>#DIV/0!</v>
      </c>
    </row>
    <row r="197" spans="1:8" ht="24" customHeight="1" hidden="1" thickBot="1">
      <c r="A197" s="56"/>
      <c r="B197" s="2"/>
      <c r="C197" s="49"/>
      <c r="D197" s="7"/>
      <c r="H197" s="102" t="e">
        <f t="shared" si="17"/>
        <v>#DIV/0!</v>
      </c>
    </row>
    <row r="198" spans="1:8" ht="24" customHeight="1" hidden="1" thickBot="1">
      <c r="A198" s="56"/>
      <c r="B198" s="2"/>
      <c r="C198" s="49"/>
      <c r="D198" s="7"/>
      <c r="H198" s="102" t="e">
        <f t="shared" si="17"/>
        <v>#DIV/0!</v>
      </c>
    </row>
    <row r="199" spans="1:8" ht="24" customHeight="1" hidden="1" thickBot="1">
      <c r="A199" s="56"/>
      <c r="B199" s="2"/>
      <c r="C199" s="49"/>
      <c r="D199" s="7"/>
      <c r="H199" s="102" t="e">
        <f t="shared" si="17"/>
        <v>#DIV/0!</v>
      </c>
    </row>
    <row r="200" spans="1:8" ht="24" customHeight="1" hidden="1" thickBot="1">
      <c r="A200" s="56"/>
      <c r="B200" s="2"/>
      <c r="C200" s="49"/>
      <c r="D200" s="7"/>
      <c r="H200" s="102" t="e">
        <f t="shared" si="17"/>
        <v>#DIV/0!</v>
      </c>
    </row>
    <row r="201" spans="1:8" ht="24" customHeight="1" hidden="1" thickBot="1">
      <c r="A201" s="56"/>
      <c r="B201" s="2"/>
      <c r="C201" s="49"/>
      <c r="D201" s="7"/>
      <c r="H201" s="102" t="e">
        <f t="shared" si="17"/>
        <v>#DIV/0!</v>
      </c>
    </row>
    <row r="202" spans="1:8" ht="6" customHeight="1" hidden="1">
      <c r="A202" s="56"/>
      <c r="B202" s="2"/>
      <c r="C202" s="57"/>
      <c r="D202" s="7"/>
      <c r="H202" s="102" t="e">
        <f t="shared" si="17"/>
        <v>#DIV/0!</v>
      </c>
    </row>
    <row r="203" spans="1:8" ht="24" customHeight="1" hidden="1" thickBot="1">
      <c r="A203" s="56"/>
      <c r="B203" s="2"/>
      <c r="C203" s="57"/>
      <c r="D203" s="1"/>
      <c r="E203" s="205"/>
      <c r="F203" s="205"/>
      <c r="G203" s="1"/>
      <c r="H203" s="102" t="e">
        <f t="shared" si="17"/>
        <v>#DIV/0!</v>
      </c>
    </row>
    <row r="204" spans="1:8" ht="24" customHeight="1" hidden="1" thickBot="1">
      <c r="A204" s="56"/>
      <c r="B204" s="2"/>
      <c r="C204" s="57"/>
      <c r="D204" s="1"/>
      <c r="E204" s="205"/>
      <c r="F204" s="205"/>
      <c r="G204" s="1"/>
      <c r="H204" s="102" t="e">
        <f t="shared" si="17"/>
        <v>#DIV/0!</v>
      </c>
    </row>
    <row r="205" spans="1:8" ht="24" customHeight="1" hidden="1" thickBot="1">
      <c r="A205" s="56"/>
      <c r="B205" s="2"/>
      <c r="C205" s="57"/>
      <c r="D205" s="1"/>
      <c r="E205" s="205"/>
      <c r="F205" s="205"/>
      <c r="G205" s="1"/>
      <c r="H205" s="102" t="e">
        <f t="shared" si="17"/>
        <v>#DIV/0!</v>
      </c>
    </row>
    <row r="206" spans="1:8" ht="24" customHeight="1" hidden="1" thickBot="1">
      <c r="A206" s="56"/>
      <c r="B206" s="2"/>
      <c r="C206" s="57"/>
      <c r="D206" s="1"/>
      <c r="E206" s="205"/>
      <c r="F206" s="205"/>
      <c r="G206" s="1"/>
      <c r="H206" s="102" t="e">
        <f t="shared" si="17"/>
        <v>#DIV/0!</v>
      </c>
    </row>
    <row r="207" spans="1:8" ht="24" customHeight="1" hidden="1" thickBot="1">
      <c r="A207" s="56"/>
      <c r="B207" s="2"/>
      <c r="C207" s="57"/>
      <c r="D207" s="1"/>
      <c r="E207" s="205"/>
      <c r="F207" s="205"/>
      <c r="G207" s="1"/>
      <c r="H207" s="102" t="e">
        <f t="shared" si="17"/>
        <v>#DIV/0!</v>
      </c>
    </row>
    <row r="208" spans="1:8" ht="24" customHeight="1" hidden="1" thickBot="1">
      <c r="A208" s="56"/>
      <c r="B208" s="2"/>
      <c r="C208" s="57"/>
      <c r="D208" s="1"/>
      <c r="E208" s="205"/>
      <c r="F208" s="205"/>
      <c r="G208" s="1"/>
      <c r="H208" s="102" t="e">
        <f t="shared" si="17"/>
        <v>#DIV/0!</v>
      </c>
    </row>
    <row r="209" spans="1:8" ht="24" customHeight="1" hidden="1" thickBot="1">
      <c r="A209" s="56"/>
      <c r="B209" s="2"/>
      <c r="C209" s="57"/>
      <c r="D209" s="1"/>
      <c r="E209" s="205"/>
      <c r="F209" s="205"/>
      <c r="G209" s="1"/>
      <c r="H209" s="102" t="e">
        <f t="shared" si="17"/>
        <v>#DIV/0!</v>
      </c>
    </row>
    <row r="210" spans="1:8" ht="24" customHeight="1" hidden="1" thickBot="1">
      <c r="A210" s="56"/>
      <c r="B210" s="2"/>
      <c r="C210" s="57"/>
      <c r="D210" s="1"/>
      <c r="E210" s="205"/>
      <c r="F210" s="205"/>
      <c r="G210" s="1"/>
      <c r="H210" s="102" t="e">
        <f t="shared" si="17"/>
        <v>#DIV/0!</v>
      </c>
    </row>
    <row r="211" spans="1:8" ht="24" customHeight="1" hidden="1" thickBot="1">
      <c r="A211" s="56"/>
      <c r="B211" s="2"/>
      <c r="C211" s="57"/>
      <c r="D211" s="1"/>
      <c r="E211" s="205"/>
      <c r="F211" s="205"/>
      <c r="G211" s="1"/>
      <c r="H211" s="102" t="e">
        <f t="shared" si="17"/>
        <v>#DIV/0!</v>
      </c>
    </row>
    <row r="212" spans="1:8" ht="24" customHeight="1" hidden="1" thickBot="1">
      <c r="A212" s="56"/>
      <c r="B212" s="2"/>
      <c r="C212" s="57"/>
      <c r="D212" s="1"/>
      <c r="E212" s="205"/>
      <c r="F212" s="205"/>
      <c r="G212" s="1"/>
      <c r="H212" s="102" t="e">
        <f t="shared" si="17"/>
        <v>#DIV/0!</v>
      </c>
    </row>
    <row r="213" spans="1:8" ht="24" customHeight="1" hidden="1" thickBot="1">
      <c r="A213" s="56"/>
      <c r="B213" s="2"/>
      <c r="C213" s="57"/>
      <c r="D213" s="1"/>
      <c r="E213" s="205"/>
      <c r="F213" s="205"/>
      <c r="G213" s="1"/>
      <c r="H213" s="102" t="e">
        <f t="shared" si="17"/>
        <v>#DIV/0!</v>
      </c>
    </row>
    <row r="214" spans="1:8" ht="24" customHeight="1" hidden="1" thickBot="1">
      <c r="A214" s="56"/>
      <c r="B214" s="2"/>
      <c r="C214" s="57"/>
      <c r="D214" s="1"/>
      <c r="E214" s="205"/>
      <c r="F214" s="205"/>
      <c r="G214" s="1"/>
      <c r="H214" s="102" t="e">
        <f t="shared" si="17"/>
        <v>#DIV/0!</v>
      </c>
    </row>
    <row r="215" spans="1:8" ht="24" customHeight="1" hidden="1" thickBot="1">
      <c r="A215" s="56"/>
      <c r="B215" s="2"/>
      <c r="C215" s="57"/>
      <c r="D215" s="1"/>
      <c r="E215" s="205"/>
      <c r="F215" s="205"/>
      <c r="G215" s="1"/>
      <c r="H215" s="102" t="e">
        <f t="shared" si="17"/>
        <v>#DIV/0!</v>
      </c>
    </row>
    <row r="216" spans="1:8" ht="24" customHeight="1" hidden="1" thickBot="1">
      <c r="A216" s="56"/>
      <c r="B216" s="2"/>
      <c r="C216" s="57"/>
      <c r="D216" s="1"/>
      <c r="E216" s="205"/>
      <c r="F216" s="205"/>
      <c r="G216" s="1"/>
      <c r="H216" s="102" t="e">
        <f t="shared" si="17"/>
        <v>#DIV/0!</v>
      </c>
    </row>
    <row r="217" spans="1:8" ht="24" customHeight="1" hidden="1" thickBot="1">
      <c r="A217" s="56"/>
      <c r="B217" s="2"/>
      <c r="C217" s="57"/>
      <c r="D217" s="1"/>
      <c r="E217" s="205"/>
      <c r="F217" s="205"/>
      <c r="G217" s="1"/>
      <c r="H217" s="102" t="e">
        <f t="shared" si="17"/>
        <v>#DIV/0!</v>
      </c>
    </row>
    <row r="218" spans="1:8" ht="24" customHeight="1" hidden="1" thickBot="1">
      <c r="A218" s="56"/>
      <c r="B218" s="2"/>
      <c r="C218" s="57"/>
      <c r="D218" s="1"/>
      <c r="E218" s="205"/>
      <c r="F218" s="205"/>
      <c r="G218" s="1"/>
      <c r="H218" s="102" t="e">
        <f t="shared" si="17"/>
        <v>#DIV/0!</v>
      </c>
    </row>
    <row r="219" spans="1:8" ht="24" customHeight="1" hidden="1" thickBot="1">
      <c r="A219" s="56"/>
      <c r="B219" s="2"/>
      <c r="C219" s="57"/>
      <c r="D219" s="1"/>
      <c r="E219" s="205"/>
      <c r="F219" s="205"/>
      <c r="G219" s="1"/>
      <c r="H219" s="102" t="e">
        <f t="shared" si="17"/>
        <v>#DIV/0!</v>
      </c>
    </row>
    <row r="220" spans="1:8" ht="24" customHeight="1" hidden="1" thickBot="1">
      <c r="A220" s="56"/>
      <c r="B220" s="2"/>
      <c r="C220" s="57"/>
      <c r="D220" s="1"/>
      <c r="E220" s="205"/>
      <c r="F220" s="205"/>
      <c r="G220" s="1"/>
      <c r="H220" s="102" t="e">
        <f t="shared" si="17"/>
        <v>#DIV/0!</v>
      </c>
    </row>
    <row r="221" spans="1:8" ht="24" customHeight="1" hidden="1" thickBot="1">
      <c r="A221" s="56"/>
      <c r="B221" s="2"/>
      <c r="C221" s="57"/>
      <c r="D221" s="1"/>
      <c r="E221" s="205"/>
      <c r="F221" s="205"/>
      <c r="G221" s="1"/>
      <c r="H221" s="102" t="e">
        <f t="shared" si="17"/>
        <v>#DIV/0!</v>
      </c>
    </row>
    <row r="222" spans="1:8" ht="24" customHeight="1" hidden="1" thickBot="1">
      <c r="A222" s="56"/>
      <c r="B222" s="2"/>
      <c r="C222" s="57"/>
      <c r="D222" s="1"/>
      <c r="E222" s="205"/>
      <c r="F222" s="205"/>
      <c r="G222" s="1"/>
      <c r="H222" s="102" t="e">
        <f t="shared" si="17"/>
        <v>#DIV/0!</v>
      </c>
    </row>
    <row r="223" spans="1:8" ht="13.5" customHeight="1" hidden="1">
      <c r="A223" s="56"/>
      <c r="B223" s="2"/>
      <c r="C223" s="57"/>
      <c r="D223" s="1"/>
      <c r="E223" s="205"/>
      <c r="F223" s="205"/>
      <c r="G223" s="1"/>
      <c r="H223" s="102" t="e">
        <f t="shared" si="17"/>
        <v>#DIV/0!</v>
      </c>
    </row>
    <row r="224" spans="1:8" ht="24" customHeight="1" hidden="1" thickBot="1">
      <c r="A224" s="56"/>
      <c r="B224" s="2"/>
      <c r="C224" s="57"/>
      <c r="D224" s="1"/>
      <c r="E224" s="205"/>
      <c r="F224" s="205"/>
      <c r="G224" s="1"/>
      <c r="H224" s="102" t="e">
        <f t="shared" si="17"/>
        <v>#DIV/0!</v>
      </c>
    </row>
    <row r="225" spans="1:8" ht="23.25" customHeight="1" thickBot="1">
      <c r="A225" s="380" t="s">
        <v>40</v>
      </c>
      <c r="B225" s="381" t="s">
        <v>111</v>
      </c>
      <c r="C225" s="381" t="s">
        <v>112</v>
      </c>
      <c r="D225" s="356" t="s">
        <v>298</v>
      </c>
      <c r="E225" s="356" t="s">
        <v>401</v>
      </c>
      <c r="F225" s="356" t="s">
        <v>396</v>
      </c>
      <c r="G225" s="358" t="s">
        <v>330</v>
      </c>
      <c r="H225" s="358" t="s">
        <v>404</v>
      </c>
    </row>
    <row r="226" spans="1:8" ht="22.5" customHeight="1" thickBot="1">
      <c r="A226" s="380"/>
      <c r="B226" s="381"/>
      <c r="C226" s="381"/>
      <c r="D226" s="357"/>
      <c r="E226" s="357"/>
      <c r="F226" s="357"/>
      <c r="G226" s="359"/>
      <c r="H226" s="362"/>
    </row>
    <row r="227" spans="1:8" ht="13.5" thickBot="1">
      <c r="A227" s="380"/>
      <c r="B227" s="381"/>
      <c r="C227" s="381"/>
      <c r="D227" s="357"/>
      <c r="E227" s="357"/>
      <c r="F227" s="357"/>
      <c r="G227" s="359"/>
      <c r="H227" s="362"/>
    </row>
    <row r="228" spans="1:8" ht="13.5" thickBot="1">
      <c r="A228" s="380"/>
      <c r="B228" s="381"/>
      <c r="C228" s="381"/>
      <c r="D228" s="357"/>
      <c r="E228" s="357"/>
      <c r="F228" s="357"/>
      <c r="G228" s="360"/>
      <c r="H228" s="362"/>
    </row>
    <row r="229" spans="1:8" ht="23.25" thickBot="1">
      <c r="A229" s="59" t="s">
        <v>42</v>
      </c>
      <c r="B229" s="60">
        <v>2</v>
      </c>
      <c r="C229" s="60">
        <v>3</v>
      </c>
      <c r="D229" s="8" t="s">
        <v>331</v>
      </c>
      <c r="E229" s="209" t="s">
        <v>405</v>
      </c>
      <c r="F229" s="209" t="s">
        <v>332</v>
      </c>
      <c r="G229" s="104" t="s">
        <v>333</v>
      </c>
      <c r="H229" s="126">
        <v>8</v>
      </c>
    </row>
    <row r="230" spans="1:8" ht="22.5">
      <c r="A230" s="61" t="s">
        <v>113</v>
      </c>
      <c r="B230" s="62"/>
      <c r="C230" s="62"/>
      <c r="D230" s="210"/>
      <c r="E230" s="305"/>
      <c r="F230" s="210"/>
      <c r="G230" s="105"/>
      <c r="H230" s="103"/>
    </row>
    <row r="231" spans="1:8" ht="22.5">
      <c r="A231" s="63" t="s">
        <v>114</v>
      </c>
      <c r="B231" s="64"/>
      <c r="C231" s="64"/>
      <c r="D231" s="187"/>
      <c r="E231" s="306"/>
      <c r="F231" s="187"/>
      <c r="G231" s="9"/>
      <c r="H231" s="100"/>
    </row>
    <row r="232" spans="1:8" ht="23.25">
      <c r="A232" s="19">
        <v>412000</v>
      </c>
      <c r="B232" s="23"/>
      <c r="C232" s="21" t="s">
        <v>53</v>
      </c>
      <c r="D232" s="187">
        <f>SUM(D236,D237,D245)</f>
        <v>308600</v>
      </c>
      <c r="E232" s="187">
        <f>SUM(E236,E237,E245)</f>
        <v>188922</v>
      </c>
      <c r="F232" s="187">
        <f>SUM(F236,F237,F245)</f>
        <v>319300</v>
      </c>
      <c r="G232" s="157">
        <f aca="true" t="shared" si="18" ref="G232:G237">F232/D232*100</f>
        <v>103.46727154893065</v>
      </c>
      <c r="H232" s="134">
        <f>SUM(F232,-D232)</f>
        <v>10700</v>
      </c>
    </row>
    <row r="233" spans="1:8" ht="23.25">
      <c r="A233" s="17">
        <v>412700</v>
      </c>
      <c r="B233" s="23" t="s">
        <v>115</v>
      </c>
      <c r="C233" s="24" t="s">
        <v>319</v>
      </c>
      <c r="D233" s="186">
        <v>11000</v>
      </c>
      <c r="E233" s="191">
        <v>4419</v>
      </c>
      <c r="F233" s="186">
        <v>13000</v>
      </c>
      <c r="G233" s="10">
        <f t="shared" si="18"/>
        <v>118.18181818181819</v>
      </c>
      <c r="H233" s="133">
        <f aca="true" t="shared" si="19" ref="H233:H247">SUM(F233,-D233)</f>
        <v>2000</v>
      </c>
    </row>
    <row r="234" spans="1:8" ht="23.25">
      <c r="A234" s="17" t="s">
        <v>68</v>
      </c>
      <c r="B234" s="23" t="s">
        <v>115</v>
      </c>
      <c r="C234" s="24" t="s">
        <v>116</v>
      </c>
      <c r="D234" s="186">
        <v>5000</v>
      </c>
      <c r="E234" s="191">
        <v>2579</v>
      </c>
      <c r="F234" s="186">
        <v>5000</v>
      </c>
      <c r="G234" s="10">
        <f t="shared" si="18"/>
        <v>100</v>
      </c>
      <c r="H234" s="133">
        <f t="shared" si="19"/>
        <v>0</v>
      </c>
    </row>
    <row r="235" spans="1:8" ht="23.25">
      <c r="A235" s="17" t="s">
        <v>68</v>
      </c>
      <c r="B235" s="23" t="s">
        <v>115</v>
      </c>
      <c r="C235" s="24" t="s">
        <v>117</v>
      </c>
      <c r="D235" s="186">
        <v>27000</v>
      </c>
      <c r="E235" s="186">
        <v>23986</v>
      </c>
      <c r="F235" s="186">
        <v>27000</v>
      </c>
      <c r="G235" s="10">
        <f t="shared" si="18"/>
        <v>100</v>
      </c>
      <c r="H235" s="133">
        <f t="shared" si="19"/>
        <v>0</v>
      </c>
    </row>
    <row r="236" spans="1:8" ht="23.25">
      <c r="A236" s="19">
        <v>412000</v>
      </c>
      <c r="B236" s="23"/>
      <c r="C236" s="44" t="s">
        <v>118</v>
      </c>
      <c r="D236" s="187">
        <f>SUM(D233:D235)</f>
        <v>43000</v>
      </c>
      <c r="E236" s="187">
        <f>SUM(E233:E235)</f>
        <v>30984</v>
      </c>
      <c r="F236" s="187">
        <f>SUM(F233:F235)</f>
        <v>45000</v>
      </c>
      <c r="G236" s="157">
        <f t="shared" si="18"/>
        <v>104.65116279069768</v>
      </c>
      <c r="H236" s="134">
        <f t="shared" si="19"/>
        <v>2000</v>
      </c>
    </row>
    <row r="237" spans="1:8" ht="22.5">
      <c r="A237" s="19" t="s">
        <v>68</v>
      </c>
      <c r="B237" s="20" t="s">
        <v>115</v>
      </c>
      <c r="C237" s="21" t="s">
        <v>126</v>
      </c>
      <c r="D237" s="187">
        <f>D238+D239+D240+D241</f>
        <v>235600</v>
      </c>
      <c r="E237" s="187">
        <f>E238+E239+E240+E241</f>
        <v>157938</v>
      </c>
      <c r="F237" s="187">
        <f>F238+F239+F240+F241</f>
        <v>242800</v>
      </c>
      <c r="G237" s="157">
        <f t="shared" si="18"/>
        <v>103.05602716468591</v>
      </c>
      <c r="H237" s="134">
        <f t="shared" si="19"/>
        <v>7200</v>
      </c>
    </row>
    <row r="238" spans="1:8" ht="23.25">
      <c r="A238" s="17" t="s">
        <v>68</v>
      </c>
      <c r="B238" s="23" t="s">
        <v>115</v>
      </c>
      <c r="C238" s="24" t="s">
        <v>127</v>
      </c>
      <c r="D238" s="186">
        <v>199100</v>
      </c>
      <c r="E238" s="191">
        <v>131109</v>
      </c>
      <c r="F238" s="186">
        <v>199100</v>
      </c>
      <c r="G238" s="10">
        <f aca="true" t="shared" si="20" ref="G238:G245">F238/D238*100</f>
        <v>100</v>
      </c>
      <c r="H238" s="133">
        <f t="shared" si="19"/>
        <v>0</v>
      </c>
    </row>
    <row r="239" spans="1:8" ht="23.25">
      <c r="A239" s="17" t="s">
        <v>68</v>
      </c>
      <c r="B239" s="23" t="s">
        <v>115</v>
      </c>
      <c r="C239" s="24" t="s">
        <v>128</v>
      </c>
      <c r="D239" s="186">
        <v>17000</v>
      </c>
      <c r="E239" s="186">
        <v>15552</v>
      </c>
      <c r="F239" s="186">
        <v>24200</v>
      </c>
      <c r="G239" s="10">
        <f t="shared" si="20"/>
        <v>142.35294117647058</v>
      </c>
      <c r="H239" s="133">
        <f t="shared" si="19"/>
        <v>7200</v>
      </c>
    </row>
    <row r="240" spans="1:8" ht="23.25">
      <c r="A240" s="17" t="s">
        <v>68</v>
      </c>
      <c r="B240" s="23" t="s">
        <v>119</v>
      </c>
      <c r="C240" s="24" t="s">
        <v>410</v>
      </c>
      <c r="D240" s="186">
        <v>14500</v>
      </c>
      <c r="E240" s="191">
        <v>9652</v>
      </c>
      <c r="F240" s="186">
        <v>14500</v>
      </c>
      <c r="G240" s="10">
        <f t="shared" si="20"/>
        <v>100</v>
      </c>
      <c r="H240" s="133">
        <f t="shared" si="19"/>
        <v>0</v>
      </c>
    </row>
    <row r="241" spans="1:8" ht="23.25">
      <c r="A241" s="17" t="s">
        <v>68</v>
      </c>
      <c r="B241" s="23" t="s">
        <v>115</v>
      </c>
      <c r="C241" s="24" t="s">
        <v>130</v>
      </c>
      <c r="D241" s="186">
        <v>5000</v>
      </c>
      <c r="E241" s="191">
        <v>1625</v>
      </c>
      <c r="F241" s="186">
        <v>5000</v>
      </c>
      <c r="G241" s="10">
        <f t="shared" si="20"/>
        <v>100</v>
      </c>
      <c r="H241" s="133">
        <f t="shared" si="19"/>
        <v>0</v>
      </c>
    </row>
    <row r="242" spans="1:8" ht="23.25" customHeight="1">
      <c r="A242" s="17">
        <v>412300</v>
      </c>
      <c r="B242" s="23" t="s">
        <v>119</v>
      </c>
      <c r="C242" s="24" t="s">
        <v>412</v>
      </c>
      <c r="D242" s="191">
        <v>1000</v>
      </c>
      <c r="E242" s="191">
        <v>0</v>
      </c>
      <c r="F242" s="186">
        <v>1000</v>
      </c>
      <c r="G242" s="10">
        <f t="shared" si="20"/>
        <v>100</v>
      </c>
      <c r="H242" s="133">
        <f t="shared" si="19"/>
        <v>0</v>
      </c>
    </row>
    <row r="243" spans="1:8" ht="23.25">
      <c r="A243" s="17" t="s">
        <v>62</v>
      </c>
      <c r="B243" s="23" t="s">
        <v>119</v>
      </c>
      <c r="C243" s="24" t="s">
        <v>411</v>
      </c>
      <c r="D243" s="191">
        <v>2000</v>
      </c>
      <c r="E243" s="191">
        <v>0</v>
      </c>
      <c r="F243" s="186">
        <v>3500</v>
      </c>
      <c r="G243" s="10">
        <f t="shared" si="20"/>
        <v>175</v>
      </c>
      <c r="H243" s="133">
        <f t="shared" si="19"/>
        <v>1500</v>
      </c>
    </row>
    <row r="244" spans="1:8" ht="23.25">
      <c r="A244" s="17">
        <v>412700</v>
      </c>
      <c r="B244" s="23" t="s">
        <v>119</v>
      </c>
      <c r="C244" s="24" t="s">
        <v>413</v>
      </c>
      <c r="D244" s="191">
        <v>27000</v>
      </c>
      <c r="E244" s="191">
        <v>0</v>
      </c>
      <c r="F244" s="186">
        <v>27000</v>
      </c>
      <c r="G244" s="10">
        <f t="shared" si="20"/>
        <v>100</v>
      </c>
      <c r="H244" s="133">
        <f t="shared" si="19"/>
        <v>0</v>
      </c>
    </row>
    <row r="245" spans="1:8" ht="23.25">
      <c r="A245" s="19">
        <v>412000</v>
      </c>
      <c r="B245" s="23"/>
      <c r="C245" s="21" t="s">
        <v>123</v>
      </c>
      <c r="D245" s="211">
        <f>D242+D243+D244</f>
        <v>30000</v>
      </c>
      <c r="E245" s="211">
        <f>E242+E243+E244</f>
        <v>0</v>
      </c>
      <c r="F245" s="211">
        <f>F242+F243+F244</f>
        <v>31500</v>
      </c>
      <c r="G245" s="157">
        <f t="shared" si="20"/>
        <v>105</v>
      </c>
      <c r="H245" s="134">
        <f t="shared" si="19"/>
        <v>1500</v>
      </c>
    </row>
    <row r="246" spans="1:8" ht="23.25">
      <c r="A246" s="19">
        <v>415200</v>
      </c>
      <c r="B246" s="23"/>
      <c r="C246" s="21" t="s">
        <v>124</v>
      </c>
      <c r="D246" s="187">
        <f>D247</f>
        <v>48600</v>
      </c>
      <c r="E246" s="187">
        <f>E247</f>
        <v>32400</v>
      </c>
      <c r="F246" s="187">
        <f>F247</f>
        <v>48600</v>
      </c>
      <c r="G246" s="157">
        <f>F246/D246*100</f>
        <v>100</v>
      </c>
      <c r="H246" s="134">
        <f t="shared" si="19"/>
        <v>0</v>
      </c>
    </row>
    <row r="247" spans="1:8" ht="24" thickBot="1">
      <c r="A247" s="17" t="s">
        <v>81</v>
      </c>
      <c r="B247" s="23" t="s">
        <v>119</v>
      </c>
      <c r="C247" s="24" t="s">
        <v>125</v>
      </c>
      <c r="D247" s="191">
        <v>48600</v>
      </c>
      <c r="E247" s="191">
        <v>32400</v>
      </c>
      <c r="F247" s="191">
        <v>48600</v>
      </c>
      <c r="G247" s="242">
        <f>F247/D247*100</f>
        <v>100</v>
      </c>
      <c r="H247" s="133">
        <f t="shared" si="19"/>
        <v>0</v>
      </c>
    </row>
    <row r="248" spans="1:8" ht="24" thickBot="1">
      <c r="A248" s="65"/>
      <c r="B248" s="66"/>
      <c r="C248" s="67" t="s">
        <v>131</v>
      </c>
      <c r="D248" s="212">
        <f>SUM(D232,D246)</f>
        <v>357200</v>
      </c>
      <c r="E248" s="212">
        <f>SUM(E232,E246)</f>
        <v>221322</v>
      </c>
      <c r="F248" s="212">
        <f>SUM(F232,F246)</f>
        <v>367900</v>
      </c>
      <c r="G248" s="244">
        <f>F248/D248*100</f>
        <v>102.99552071668533</v>
      </c>
      <c r="H248" s="135">
        <f>F248-D248</f>
        <v>10700</v>
      </c>
    </row>
    <row r="249" spans="1:8" ht="23.25" thickBot="1">
      <c r="A249" s="68"/>
      <c r="B249" s="69"/>
      <c r="C249" s="69"/>
      <c r="D249" s="213"/>
      <c r="E249" s="213"/>
      <c r="F249" s="213"/>
      <c r="G249" s="13"/>
      <c r="H249" s="13"/>
    </row>
    <row r="250" spans="1:8" ht="24" thickBot="1">
      <c r="A250" s="70" t="s">
        <v>132</v>
      </c>
      <c r="B250" s="70"/>
      <c r="C250" s="71"/>
      <c r="D250" s="212"/>
      <c r="E250" s="212"/>
      <c r="F250" s="212"/>
      <c r="G250" s="12"/>
      <c r="H250" s="12"/>
    </row>
    <row r="251" spans="1:8" ht="24" thickBot="1">
      <c r="A251" s="67" t="s">
        <v>133</v>
      </c>
      <c r="B251" s="67"/>
      <c r="C251" s="71"/>
      <c r="D251" s="212"/>
      <c r="E251" s="212"/>
      <c r="F251" s="212"/>
      <c r="G251" s="12"/>
      <c r="H251" s="12"/>
    </row>
    <row r="252" spans="1:8" ht="23.25">
      <c r="A252" s="72">
        <v>412000</v>
      </c>
      <c r="B252" s="43"/>
      <c r="C252" s="73" t="s">
        <v>53</v>
      </c>
      <c r="D252" s="214">
        <f>D253+D254</f>
        <v>36000</v>
      </c>
      <c r="E252" s="214">
        <f>E253+E254</f>
        <v>14023</v>
      </c>
      <c r="F252" s="214">
        <f>F253+F254</f>
        <v>36000</v>
      </c>
      <c r="G252" s="157">
        <f>F252/D252*100</f>
        <v>100</v>
      </c>
      <c r="H252" s="134">
        <f>SUM(F252,-D252)</f>
        <v>0</v>
      </c>
    </row>
    <row r="253" spans="1:8" ht="23.25">
      <c r="A253" s="17">
        <v>412700</v>
      </c>
      <c r="B253" s="23" t="s">
        <v>115</v>
      </c>
      <c r="C253" s="24" t="s">
        <v>320</v>
      </c>
      <c r="D253" s="191">
        <v>21000</v>
      </c>
      <c r="E253" s="191">
        <v>7636</v>
      </c>
      <c r="F253" s="191">
        <v>21000</v>
      </c>
      <c r="G253" s="10">
        <f>F253/D253*100</f>
        <v>100</v>
      </c>
      <c r="H253" s="133">
        <f>SUM(F253,-D253)</f>
        <v>0</v>
      </c>
    </row>
    <row r="254" spans="1:8" ht="24" thickBot="1">
      <c r="A254" s="17" t="s">
        <v>68</v>
      </c>
      <c r="B254" s="23" t="s">
        <v>115</v>
      </c>
      <c r="C254" s="24" t="s">
        <v>116</v>
      </c>
      <c r="D254" s="191">
        <v>15000</v>
      </c>
      <c r="E254" s="191">
        <v>6387</v>
      </c>
      <c r="F254" s="191">
        <v>15000</v>
      </c>
      <c r="G254" s="242">
        <f>F254/D254*100</f>
        <v>100</v>
      </c>
      <c r="H254" s="133">
        <f>SUM(F254,-D254)</f>
        <v>0</v>
      </c>
    </row>
    <row r="255" spans="1:8" ht="25.5" customHeight="1" thickBot="1">
      <c r="A255" s="65"/>
      <c r="B255" s="14"/>
      <c r="C255" s="67" t="s">
        <v>134</v>
      </c>
      <c r="D255" s="212">
        <f>D252</f>
        <v>36000</v>
      </c>
      <c r="E255" s="212">
        <f>E252</f>
        <v>14023</v>
      </c>
      <c r="F255" s="212">
        <f>F252</f>
        <v>36000</v>
      </c>
      <c r="G255" s="243">
        <f>F255/D255*100</f>
        <v>100</v>
      </c>
      <c r="H255" s="135">
        <f>F255-D255</f>
        <v>0</v>
      </c>
    </row>
    <row r="256" spans="1:8" ht="24.75" customHeight="1" thickBot="1">
      <c r="A256" s="68"/>
      <c r="B256" s="69"/>
      <c r="C256" s="69"/>
      <c r="D256" s="213"/>
      <c r="E256" s="213"/>
      <c r="F256" s="213"/>
      <c r="G256" s="13"/>
      <c r="H256" s="13"/>
    </row>
    <row r="257" spans="1:8" ht="24" thickBot="1">
      <c r="A257" s="70" t="s">
        <v>310</v>
      </c>
      <c r="B257" s="70"/>
      <c r="C257" s="71"/>
      <c r="D257" s="212"/>
      <c r="E257" s="212"/>
      <c r="F257" s="212"/>
      <c r="G257" s="12"/>
      <c r="H257" s="12"/>
    </row>
    <row r="258" spans="1:8" ht="24" thickBot="1">
      <c r="A258" s="67" t="s">
        <v>135</v>
      </c>
      <c r="B258" s="67"/>
      <c r="C258" s="71"/>
      <c r="D258" s="212"/>
      <c r="E258" s="212"/>
      <c r="F258" s="212"/>
      <c r="G258" s="12"/>
      <c r="H258" s="12"/>
    </row>
    <row r="259" spans="1:8" ht="23.25">
      <c r="A259" s="19" t="s">
        <v>81</v>
      </c>
      <c r="B259" s="23"/>
      <c r="C259" s="21" t="s">
        <v>305</v>
      </c>
      <c r="D259" s="187">
        <f>D260+D261+D262+D263+D264+D265+D266+D267+D268+D269+D271+D272+D1499+D270+D273+D274</f>
        <v>979200</v>
      </c>
      <c r="E259" s="187">
        <f>E260+E261+E262+E263+E264+E265+E266+E267+E268+E269+E271+E272+E1499+E270+E273+E274</f>
        <v>530108</v>
      </c>
      <c r="F259" s="187">
        <f>F260+F261+F262+F263+F264+F265+F266+F267+F268+F269+F271+F272+F1499+F270+F273+F274</f>
        <v>893800</v>
      </c>
      <c r="G259" s="157">
        <f>F259/D259*100</f>
        <v>91.27859477124183</v>
      </c>
      <c r="H259" s="134">
        <f aca="true" t="shared" si="21" ref="H259:H286">SUM(F259,-D259)</f>
        <v>-85400</v>
      </c>
    </row>
    <row r="260" spans="1:8" ht="23.25">
      <c r="A260" s="17" t="s">
        <v>81</v>
      </c>
      <c r="B260" s="23" t="s">
        <v>136</v>
      </c>
      <c r="C260" s="75" t="s">
        <v>137</v>
      </c>
      <c r="D260" s="191">
        <v>110000</v>
      </c>
      <c r="E260" s="191">
        <v>73333</v>
      </c>
      <c r="F260" s="191">
        <v>110000</v>
      </c>
      <c r="G260" s="10">
        <f aca="true" t="shared" si="22" ref="G260:G275">F260/D260*100</f>
        <v>100</v>
      </c>
      <c r="H260" s="133">
        <f t="shared" si="21"/>
        <v>0</v>
      </c>
    </row>
    <row r="261" spans="1:8" ht="23.25">
      <c r="A261" s="17" t="s">
        <v>81</v>
      </c>
      <c r="B261" s="23" t="s">
        <v>119</v>
      </c>
      <c r="C261" s="75" t="s">
        <v>138</v>
      </c>
      <c r="D261" s="191">
        <v>34000</v>
      </c>
      <c r="E261" s="191">
        <v>22667</v>
      </c>
      <c r="F261" s="191">
        <v>34000</v>
      </c>
      <c r="G261" s="10">
        <f t="shared" si="22"/>
        <v>100</v>
      </c>
      <c r="H261" s="133">
        <f t="shared" si="21"/>
        <v>0</v>
      </c>
    </row>
    <row r="262" spans="1:8" ht="23.25">
      <c r="A262" s="17" t="s">
        <v>81</v>
      </c>
      <c r="B262" s="23" t="s">
        <v>119</v>
      </c>
      <c r="C262" s="75" t="s">
        <v>139</v>
      </c>
      <c r="D262" s="191">
        <v>16800</v>
      </c>
      <c r="E262" s="191">
        <v>11200</v>
      </c>
      <c r="F262" s="191">
        <v>16800</v>
      </c>
      <c r="G262" s="10">
        <f t="shared" si="22"/>
        <v>100</v>
      </c>
      <c r="H262" s="133">
        <f t="shared" si="21"/>
        <v>0</v>
      </c>
    </row>
    <row r="263" spans="1:8" ht="23.25">
      <c r="A263" s="17" t="s">
        <v>81</v>
      </c>
      <c r="B263" s="23" t="s">
        <v>119</v>
      </c>
      <c r="C263" s="75" t="s">
        <v>140</v>
      </c>
      <c r="D263" s="186">
        <v>45000</v>
      </c>
      <c r="E263" s="191">
        <v>13594</v>
      </c>
      <c r="F263" s="186">
        <v>30000</v>
      </c>
      <c r="G263" s="10">
        <f t="shared" si="22"/>
        <v>66.66666666666666</v>
      </c>
      <c r="H263" s="133">
        <f t="shared" si="21"/>
        <v>-15000</v>
      </c>
    </row>
    <row r="264" spans="1:8" ht="23.25">
      <c r="A264" s="17" t="s">
        <v>81</v>
      </c>
      <c r="B264" s="23" t="s">
        <v>119</v>
      </c>
      <c r="C264" s="24" t="s">
        <v>141</v>
      </c>
      <c r="D264" s="186">
        <v>50000</v>
      </c>
      <c r="E264" s="191">
        <v>10000</v>
      </c>
      <c r="F264" s="186">
        <v>30000</v>
      </c>
      <c r="G264" s="10">
        <f t="shared" si="22"/>
        <v>60</v>
      </c>
      <c r="H264" s="133">
        <f t="shared" si="21"/>
        <v>-20000</v>
      </c>
    </row>
    <row r="265" spans="1:8" ht="23.25">
      <c r="A265" s="17" t="s">
        <v>81</v>
      </c>
      <c r="B265" s="23" t="s">
        <v>115</v>
      </c>
      <c r="C265" s="24" t="s">
        <v>389</v>
      </c>
      <c r="D265" s="186">
        <v>0</v>
      </c>
      <c r="E265" s="186">
        <v>22550</v>
      </c>
      <c r="F265" s="186">
        <v>43600</v>
      </c>
      <c r="G265" s="10">
        <v>0</v>
      </c>
      <c r="H265" s="133">
        <f t="shared" si="21"/>
        <v>43600</v>
      </c>
    </row>
    <row r="266" spans="1:8" ht="23.25">
      <c r="A266" s="17" t="s">
        <v>81</v>
      </c>
      <c r="B266" s="23" t="s">
        <v>119</v>
      </c>
      <c r="C266" s="75" t="s">
        <v>142</v>
      </c>
      <c r="D266" s="191">
        <v>4400</v>
      </c>
      <c r="E266" s="191">
        <v>2933</v>
      </c>
      <c r="F266" s="191">
        <v>4400</v>
      </c>
      <c r="G266" s="10">
        <f t="shared" si="22"/>
        <v>100</v>
      </c>
      <c r="H266" s="133">
        <f t="shared" si="21"/>
        <v>0</v>
      </c>
    </row>
    <row r="267" spans="1:8" ht="23.25">
      <c r="A267" s="17" t="s">
        <v>81</v>
      </c>
      <c r="B267" s="23" t="s">
        <v>143</v>
      </c>
      <c r="C267" s="75" t="s">
        <v>144</v>
      </c>
      <c r="D267" s="191">
        <v>290000</v>
      </c>
      <c r="E267" s="191">
        <v>117359</v>
      </c>
      <c r="F267" s="186">
        <v>250000</v>
      </c>
      <c r="G267" s="10">
        <f t="shared" si="22"/>
        <v>86.20689655172413</v>
      </c>
      <c r="H267" s="133">
        <f t="shared" si="21"/>
        <v>-40000</v>
      </c>
    </row>
    <row r="268" spans="1:8" ht="23.25">
      <c r="A268" s="17" t="s">
        <v>81</v>
      </c>
      <c r="B268" s="23" t="s">
        <v>145</v>
      </c>
      <c r="C268" s="24" t="s">
        <v>146</v>
      </c>
      <c r="D268" s="186">
        <v>90000</v>
      </c>
      <c r="E268" s="191">
        <v>40545</v>
      </c>
      <c r="F268" s="186">
        <v>60000</v>
      </c>
      <c r="G268" s="10">
        <f t="shared" si="22"/>
        <v>66.66666666666666</v>
      </c>
      <c r="H268" s="133">
        <f t="shared" si="21"/>
        <v>-30000</v>
      </c>
    </row>
    <row r="269" spans="1:8" ht="23.25">
      <c r="A269" s="17" t="s">
        <v>81</v>
      </c>
      <c r="B269" s="23" t="s">
        <v>115</v>
      </c>
      <c r="C269" s="24" t="s">
        <v>147</v>
      </c>
      <c r="D269" s="186">
        <v>19000</v>
      </c>
      <c r="E269" s="191">
        <v>1094</v>
      </c>
      <c r="F269" s="186">
        <v>6000</v>
      </c>
      <c r="G269" s="10">
        <f t="shared" si="22"/>
        <v>31.57894736842105</v>
      </c>
      <c r="H269" s="133">
        <f t="shared" si="21"/>
        <v>-13000</v>
      </c>
    </row>
    <row r="270" spans="1:8" ht="23.25">
      <c r="A270" s="17" t="s">
        <v>81</v>
      </c>
      <c r="B270" s="23" t="s">
        <v>148</v>
      </c>
      <c r="C270" s="24" t="s">
        <v>149</v>
      </c>
      <c r="D270" s="186">
        <v>50000</v>
      </c>
      <c r="E270" s="191">
        <v>30000</v>
      </c>
      <c r="F270" s="186">
        <v>30000</v>
      </c>
      <c r="G270" s="10">
        <f t="shared" si="22"/>
        <v>60</v>
      </c>
      <c r="H270" s="133">
        <f t="shared" si="21"/>
        <v>-20000</v>
      </c>
    </row>
    <row r="271" spans="1:8" ht="23.25">
      <c r="A271" s="17" t="s">
        <v>81</v>
      </c>
      <c r="B271" s="23">
        <v>1070</v>
      </c>
      <c r="C271" s="24" t="s">
        <v>150</v>
      </c>
      <c r="D271" s="191">
        <v>8000</v>
      </c>
      <c r="E271" s="191">
        <v>5333</v>
      </c>
      <c r="F271" s="191">
        <v>8000</v>
      </c>
      <c r="G271" s="10">
        <f t="shared" si="22"/>
        <v>100</v>
      </c>
      <c r="H271" s="133">
        <f t="shared" si="21"/>
        <v>0</v>
      </c>
    </row>
    <row r="272" spans="1:8" ht="23.25">
      <c r="A272" s="17" t="s">
        <v>81</v>
      </c>
      <c r="B272" s="23" t="s">
        <v>151</v>
      </c>
      <c r="C272" s="24" t="s">
        <v>152</v>
      </c>
      <c r="D272" s="186">
        <v>120000</v>
      </c>
      <c r="E272" s="186">
        <v>84000</v>
      </c>
      <c r="F272" s="186">
        <v>126000</v>
      </c>
      <c r="G272" s="10">
        <f t="shared" si="22"/>
        <v>105</v>
      </c>
      <c r="H272" s="133">
        <f t="shared" si="21"/>
        <v>6000</v>
      </c>
    </row>
    <row r="273" spans="1:8" ht="23.25">
      <c r="A273" s="17" t="s">
        <v>81</v>
      </c>
      <c r="B273" s="23" t="s">
        <v>145</v>
      </c>
      <c r="C273" s="24" t="s">
        <v>153</v>
      </c>
      <c r="D273" s="191">
        <v>120000</v>
      </c>
      <c r="E273" s="191">
        <v>80000</v>
      </c>
      <c r="F273" s="191">
        <v>120000</v>
      </c>
      <c r="G273" s="10">
        <f t="shared" si="22"/>
        <v>100</v>
      </c>
      <c r="H273" s="133">
        <f t="shared" si="21"/>
        <v>0</v>
      </c>
    </row>
    <row r="274" spans="1:8" ht="23.25">
      <c r="A274" s="17" t="s">
        <v>81</v>
      </c>
      <c r="B274" s="23" t="s">
        <v>148</v>
      </c>
      <c r="C274" s="24" t="s">
        <v>154</v>
      </c>
      <c r="D274" s="186">
        <v>22000</v>
      </c>
      <c r="E274" s="191">
        <v>15500</v>
      </c>
      <c r="F274" s="186">
        <v>25000</v>
      </c>
      <c r="G274" s="10">
        <f t="shared" si="22"/>
        <v>113.63636363636364</v>
      </c>
      <c r="H274" s="133">
        <f t="shared" si="21"/>
        <v>3000</v>
      </c>
    </row>
    <row r="275" spans="1:8" ht="22.5">
      <c r="A275" s="19" t="s">
        <v>81</v>
      </c>
      <c r="B275" s="20"/>
      <c r="C275" s="21" t="s">
        <v>166</v>
      </c>
      <c r="D275" s="187">
        <f>D276+D277</f>
        <v>60000</v>
      </c>
      <c r="E275" s="187">
        <f>E276+E277</f>
        <v>30000</v>
      </c>
      <c r="F275" s="187">
        <f>F276+F277</f>
        <v>58000</v>
      </c>
      <c r="G275" s="157">
        <f t="shared" si="22"/>
        <v>96.66666666666667</v>
      </c>
      <c r="H275" s="134">
        <f t="shared" si="21"/>
        <v>-2000</v>
      </c>
    </row>
    <row r="276" spans="1:8" ht="23.25">
      <c r="A276" s="17" t="s">
        <v>81</v>
      </c>
      <c r="B276" s="23" t="s">
        <v>167</v>
      </c>
      <c r="C276" s="24" t="s">
        <v>168</v>
      </c>
      <c r="D276" s="191">
        <v>50000</v>
      </c>
      <c r="E276" s="191">
        <v>30000</v>
      </c>
      <c r="F276" s="191">
        <v>50000</v>
      </c>
      <c r="G276" s="10">
        <f>F276/D276*100</f>
        <v>100</v>
      </c>
      <c r="H276" s="133">
        <f t="shared" si="21"/>
        <v>0</v>
      </c>
    </row>
    <row r="277" spans="1:8" ht="23.25">
      <c r="A277" s="17" t="s">
        <v>81</v>
      </c>
      <c r="B277" s="23" t="s">
        <v>170</v>
      </c>
      <c r="C277" s="18" t="s">
        <v>171</v>
      </c>
      <c r="D277" s="186">
        <v>10000</v>
      </c>
      <c r="E277" s="191">
        <v>0</v>
      </c>
      <c r="F277" s="186">
        <v>8000</v>
      </c>
      <c r="G277" s="10">
        <f>F277/D277*100</f>
        <v>80</v>
      </c>
      <c r="H277" s="133">
        <f t="shared" si="21"/>
        <v>-2000</v>
      </c>
    </row>
    <row r="278" spans="1:8" ht="23.25">
      <c r="A278" s="19">
        <v>416100</v>
      </c>
      <c r="B278" s="23"/>
      <c r="C278" s="21" t="s">
        <v>87</v>
      </c>
      <c r="D278" s="187">
        <f>D279+D280+D281+D284+D285+D282+D283+D286</f>
        <v>565000</v>
      </c>
      <c r="E278" s="187">
        <f>E279+E280+E281+E284+E285+E282+E283+E286</f>
        <v>258915</v>
      </c>
      <c r="F278" s="187">
        <f>F279+F280+F281+F284+F285+F282+F283+F286</f>
        <v>430000</v>
      </c>
      <c r="G278" s="157">
        <f>F278/D278*100</f>
        <v>76.10619469026548</v>
      </c>
      <c r="H278" s="134">
        <f t="shared" si="21"/>
        <v>-135000</v>
      </c>
    </row>
    <row r="279" spans="1:8" ht="23.25">
      <c r="A279" s="17" t="s">
        <v>86</v>
      </c>
      <c r="B279" s="23">
        <v>1070</v>
      </c>
      <c r="C279" s="24" t="s">
        <v>155</v>
      </c>
      <c r="D279" s="191">
        <v>200000</v>
      </c>
      <c r="E279" s="191">
        <v>37275</v>
      </c>
      <c r="F279" s="191">
        <v>115000</v>
      </c>
      <c r="G279" s="10">
        <f aca="true" t="shared" si="23" ref="G279:G286">F279/D279*100</f>
        <v>57.49999999999999</v>
      </c>
      <c r="H279" s="133">
        <f t="shared" si="21"/>
        <v>-85000</v>
      </c>
    </row>
    <row r="280" spans="1:8" ht="23.25">
      <c r="A280" s="17" t="s">
        <v>86</v>
      </c>
      <c r="B280" s="23" t="s">
        <v>156</v>
      </c>
      <c r="C280" s="24" t="s">
        <v>157</v>
      </c>
      <c r="D280" s="191">
        <v>260000</v>
      </c>
      <c r="E280" s="191">
        <v>188820</v>
      </c>
      <c r="F280" s="191">
        <v>260000</v>
      </c>
      <c r="G280" s="10">
        <f t="shared" si="23"/>
        <v>100</v>
      </c>
      <c r="H280" s="133">
        <f t="shared" si="21"/>
        <v>0</v>
      </c>
    </row>
    <row r="281" spans="1:8" ht="23.25">
      <c r="A281" s="17" t="s">
        <v>86</v>
      </c>
      <c r="B281" s="23" t="s">
        <v>156</v>
      </c>
      <c r="C281" s="24" t="s">
        <v>158</v>
      </c>
      <c r="D281" s="191">
        <v>10000</v>
      </c>
      <c r="E281" s="191">
        <v>5892</v>
      </c>
      <c r="F281" s="191">
        <v>8000</v>
      </c>
      <c r="G281" s="10">
        <f t="shared" si="23"/>
        <v>80</v>
      </c>
      <c r="H281" s="133">
        <f t="shared" si="21"/>
        <v>-2000</v>
      </c>
    </row>
    <row r="282" spans="1:8" ht="23.25">
      <c r="A282" s="17" t="s">
        <v>86</v>
      </c>
      <c r="B282" s="23" t="s">
        <v>159</v>
      </c>
      <c r="C282" s="24" t="s">
        <v>161</v>
      </c>
      <c r="D282" s="186">
        <v>13000</v>
      </c>
      <c r="E282" s="191">
        <v>8250</v>
      </c>
      <c r="F282" s="186">
        <v>13000</v>
      </c>
      <c r="G282" s="10">
        <f t="shared" si="23"/>
        <v>100</v>
      </c>
      <c r="H282" s="133">
        <f t="shared" si="21"/>
        <v>0</v>
      </c>
    </row>
    <row r="283" spans="1:8" ht="23.25">
      <c r="A283" s="17" t="s">
        <v>86</v>
      </c>
      <c r="B283" s="23" t="s">
        <v>159</v>
      </c>
      <c r="C283" s="24" t="s">
        <v>162</v>
      </c>
      <c r="D283" s="186">
        <v>12000</v>
      </c>
      <c r="E283" s="191">
        <v>3622</v>
      </c>
      <c r="F283" s="186">
        <v>12000</v>
      </c>
      <c r="G283" s="10">
        <f t="shared" si="23"/>
        <v>100</v>
      </c>
      <c r="H283" s="133">
        <f t="shared" si="21"/>
        <v>0</v>
      </c>
    </row>
    <row r="284" spans="1:8" ht="23.25">
      <c r="A284" s="17" t="s">
        <v>86</v>
      </c>
      <c r="B284" s="23" t="s">
        <v>163</v>
      </c>
      <c r="C284" s="24" t="s">
        <v>164</v>
      </c>
      <c r="D284" s="186">
        <v>50000</v>
      </c>
      <c r="E284" s="191">
        <v>0</v>
      </c>
      <c r="F284" s="186">
        <v>0</v>
      </c>
      <c r="G284" s="10">
        <f t="shared" si="23"/>
        <v>0</v>
      </c>
      <c r="H284" s="133">
        <f t="shared" si="21"/>
        <v>-50000</v>
      </c>
    </row>
    <row r="285" spans="1:8" ht="23.25">
      <c r="A285" s="17" t="s">
        <v>86</v>
      </c>
      <c r="B285" s="23" t="s">
        <v>148</v>
      </c>
      <c r="C285" s="24" t="s">
        <v>165</v>
      </c>
      <c r="D285" s="186">
        <v>15000</v>
      </c>
      <c r="E285" s="186">
        <v>11540</v>
      </c>
      <c r="F285" s="186">
        <v>17000</v>
      </c>
      <c r="G285" s="10">
        <f t="shared" si="23"/>
        <v>113.33333333333333</v>
      </c>
      <c r="H285" s="133">
        <f t="shared" si="21"/>
        <v>2000</v>
      </c>
    </row>
    <row r="286" spans="1:8" ht="24" thickBot="1">
      <c r="A286" s="17" t="s">
        <v>86</v>
      </c>
      <c r="B286" s="23" t="s">
        <v>163</v>
      </c>
      <c r="C286" s="24" t="s">
        <v>302</v>
      </c>
      <c r="D286" s="186">
        <v>5000</v>
      </c>
      <c r="E286" s="191">
        <v>3516</v>
      </c>
      <c r="F286" s="186">
        <v>5000</v>
      </c>
      <c r="G286" s="10">
        <f t="shared" si="23"/>
        <v>100</v>
      </c>
      <c r="H286" s="133">
        <f t="shared" si="21"/>
        <v>0</v>
      </c>
    </row>
    <row r="287" spans="1:8" ht="24" thickBot="1">
      <c r="A287" s="65"/>
      <c r="B287" s="77"/>
      <c r="C287" s="67" t="s">
        <v>183</v>
      </c>
      <c r="D287" s="212"/>
      <c r="E287" s="212"/>
      <c r="F287" s="212"/>
      <c r="G287" s="27"/>
      <c r="H287" s="6"/>
    </row>
    <row r="288" spans="1:8" ht="21.75" customHeight="1" thickBot="1">
      <c r="A288" s="65"/>
      <c r="B288" s="77"/>
      <c r="C288" s="67" t="s">
        <v>309</v>
      </c>
      <c r="D288" s="212">
        <f>D259+D278+D275</f>
        <v>1604200</v>
      </c>
      <c r="E288" s="212">
        <f>E259+E278+E275</f>
        <v>819023</v>
      </c>
      <c r="F288" s="212">
        <f>F259+F278+F275</f>
        <v>1381800</v>
      </c>
      <c r="G288" s="244">
        <f>F288/D288*100</f>
        <v>86.13639197107592</v>
      </c>
      <c r="H288" s="135">
        <f>F288-D288</f>
        <v>-222400</v>
      </c>
    </row>
    <row r="289" spans="1:8" ht="22.5" customHeight="1" hidden="1">
      <c r="A289" s="68"/>
      <c r="B289" s="69"/>
      <c r="C289" s="69"/>
      <c r="D289" s="213"/>
      <c r="E289" s="213"/>
      <c r="F289" s="213"/>
      <c r="G289" s="13"/>
      <c r="H289" s="102" t="e">
        <f>PRODUCT(F289/D289,100)</f>
        <v>#DIV/0!</v>
      </c>
    </row>
    <row r="290" spans="1:8" ht="21.75" customHeight="1" thickBot="1">
      <c r="A290" s="68"/>
      <c r="B290" s="69"/>
      <c r="C290" s="69"/>
      <c r="D290" s="213"/>
      <c r="E290" s="213"/>
      <c r="F290" s="213"/>
      <c r="G290" s="13"/>
      <c r="H290" s="13"/>
    </row>
    <row r="291" spans="1:8" ht="24" thickBot="1">
      <c r="A291" s="70" t="s">
        <v>173</v>
      </c>
      <c r="B291" s="70"/>
      <c r="C291" s="71"/>
      <c r="D291" s="212"/>
      <c r="E291" s="212"/>
      <c r="F291" s="212"/>
      <c r="G291" s="12"/>
      <c r="H291" s="12"/>
    </row>
    <row r="292" spans="1:8" ht="24" thickBot="1">
      <c r="A292" s="67" t="s">
        <v>174</v>
      </c>
      <c r="B292" s="67"/>
      <c r="C292" s="71"/>
      <c r="D292" s="217"/>
      <c r="E292" s="217"/>
      <c r="F292" s="217"/>
      <c r="G292" s="15"/>
      <c r="H292" s="15"/>
    </row>
    <row r="293" spans="1:8" ht="23.25">
      <c r="A293" s="72">
        <v>411000</v>
      </c>
      <c r="B293" s="43"/>
      <c r="C293" s="73" t="s">
        <v>44</v>
      </c>
      <c r="D293" s="214">
        <f>D296+D297+D298</f>
        <v>1889500</v>
      </c>
      <c r="E293" s="214">
        <f>E296+E297+E298</f>
        <v>1071271</v>
      </c>
      <c r="F293" s="214">
        <f>F296+F297+F298</f>
        <v>1879500</v>
      </c>
      <c r="G293" s="157">
        <f aca="true" t="shared" si="24" ref="G293:G300">F293/D293*100</f>
        <v>99.47075946017465</v>
      </c>
      <c r="H293" s="134">
        <f>SUM(F293,-D293)</f>
        <v>-10000</v>
      </c>
    </row>
    <row r="294" spans="1:8" ht="23.25">
      <c r="A294" s="17" t="s">
        <v>45</v>
      </c>
      <c r="B294" s="23" t="s">
        <v>115</v>
      </c>
      <c r="C294" s="24" t="s">
        <v>175</v>
      </c>
      <c r="D294" s="186">
        <v>851500</v>
      </c>
      <c r="E294" s="191">
        <v>553953</v>
      </c>
      <c r="F294" s="186">
        <v>851500</v>
      </c>
      <c r="G294" s="10">
        <f t="shared" si="24"/>
        <v>100</v>
      </c>
      <c r="H294" s="133">
        <f aca="true" t="shared" si="25" ref="H294:H318">F294-D294</f>
        <v>0</v>
      </c>
    </row>
    <row r="295" spans="1:8" ht="23.25">
      <c r="A295" s="17" t="s">
        <v>45</v>
      </c>
      <c r="B295" s="23" t="s">
        <v>115</v>
      </c>
      <c r="C295" s="24" t="s">
        <v>47</v>
      </c>
      <c r="D295" s="186">
        <v>561000</v>
      </c>
      <c r="E295" s="191">
        <v>345466</v>
      </c>
      <c r="F295" s="186">
        <v>551000</v>
      </c>
      <c r="G295" s="10">
        <f t="shared" si="24"/>
        <v>98.2174688057041</v>
      </c>
      <c r="H295" s="133">
        <f t="shared" si="25"/>
        <v>-10000</v>
      </c>
    </row>
    <row r="296" spans="1:8" ht="23.25">
      <c r="A296" s="19">
        <v>411100</v>
      </c>
      <c r="B296" s="23"/>
      <c r="C296" s="21" t="s">
        <v>48</v>
      </c>
      <c r="D296" s="187">
        <f>D294+D295</f>
        <v>1412500</v>
      </c>
      <c r="E296" s="187">
        <f>E294+E295</f>
        <v>899419</v>
      </c>
      <c r="F296" s="187">
        <f>F294+F295</f>
        <v>1402500</v>
      </c>
      <c r="G296" s="157">
        <f t="shared" si="24"/>
        <v>99.29203539823008</v>
      </c>
      <c r="H296" s="134">
        <f t="shared" si="25"/>
        <v>-10000</v>
      </c>
    </row>
    <row r="297" spans="1:8" ht="23.25">
      <c r="A297" s="160">
        <v>411200</v>
      </c>
      <c r="B297" s="161" t="s">
        <v>115</v>
      </c>
      <c r="C297" s="132" t="s">
        <v>176</v>
      </c>
      <c r="D297" s="191">
        <v>295000</v>
      </c>
      <c r="E297" s="191">
        <v>113617</v>
      </c>
      <c r="F297" s="191">
        <v>295000</v>
      </c>
      <c r="G297" s="10">
        <f t="shared" si="24"/>
        <v>100</v>
      </c>
      <c r="H297" s="133">
        <f t="shared" si="25"/>
        <v>0</v>
      </c>
    </row>
    <row r="298" spans="1:8" ht="23.25">
      <c r="A298" s="160" t="s">
        <v>50</v>
      </c>
      <c r="B298" s="161" t="s">
        <v>115</v>
      </c>
      <c r="C298" s="132" t="s">
        <v>51</v>
      </c>
      <c r="D298" s="191">
        <v>182000</v>
      </c>
      <c r="E298" s="191">
        <v>58235</v>
      </c>
      <c r="F298" s="191">
        <v>182000</v>
      </c>
      <c r="G298" s="10">
        <f t="shared" si="24"/>
        <v>100</v>
      </c>
      <c r="H298" s="133">
        <f t="shared" si="25"/>
        <v>0</v>
      </c>
    </row>
    <row r="299" spans="1:8" ht="23.25">
      <c r="A299" s="19">
        <v>411200</v>
      </c>
      <c r="B299" s="23"/>
      <c r="C299" s="21" t="s">
        <v>339</v>
      </c>
      <c r="D299" s="214">
        <f>SUM(D297:D298)</f>
        <v>477000</v>
      </c>
      <c r="E299" s="214">
        <f>SUM(E297:E298)</f>
        <v>171852</v>
      </c>
      <c r="F299" s="214">
        <f>SUM(F297:F298)</f>
        <v>477000</v>
      </c>
      <c r="G299" s="157">
        <f t="shared" si="24"/>
        <v>100</v>
      </c>
      <c r="H299" s="134">
        <f t="shared" si="25"/>
        <v>0</v>
      </c>
    </row>
    <row r="300" spans="1:8" ht="23.25">
      <c r="A300" s="19" t="s">
        <v>52</v>
      </c>
      <c r="B300" s="23"/>
      <c r="C300" s="21" t="s">
        <v>53</v>
      </c>
      <c r="D300" s="187">
        <f>D301+D302+D303+D304+D305</f>
        <v>62500</v>
      </c>
      <c r="E300" s="187">
        <f>E301+E302+E303+E304+E305</f>
        <v>43318</v>
      </c>
      <c r="F300" s="187">
        <f>F301+F302+F303+F304+F305</f>
        <v>73500</v>
      </c>
      <c r="G300" s="157">
        <f t="shared" si="24"/>
        <v>117.6</v>
      </c>
      <c r="H300" s="134">
        <f t="shared" si="25"/>
        <v>11000</v>
      </c>
    </row>
    <row r="301" spans="1:8" ht="23.25">
      <c r="A301" s="17">
        <v>412600</v>
      </c>
      <c r="B301" s="23" t="s">
        <v>115</v>
      </c>
      <c r="C301" s="24" t="s">
        <v>63</v>
      </c>
      <c r="D301" s="186">
        <v>13500</v>
      </c>
      <c r="E301" s="186">
        <v>9501</v>
      </c>
      <c r="F301" s="186">
        <v>15000</v>
      </c>
      <c r="G301" s="10">
        <f aca="true" t="shared" si="26" ref="G301:G306">F301/D301*100</f>
        <v>111.11111111111111</v>
      </c>
      <c r="H301" s="133">
        <f t="shared" si="25"/>
        <v>1500</v>
      </c>
    </row>
    <row r="302" spans="1:8" ht="23.25">
      <c r="A302" s="17" t="s">
        <v>65</v>
      </c>
      <c r="B302" s="23" t="s">
        <v>115</v>
      </c>
      <c r="C302" s="24" t="s">
        <v>177</v>
      </c>
      <c r="D302" s="186">
        <v>9000</v>
      </c>
      <c r="E302" s="191">
        <v>4928</v>
      </c>
      <c r="F302" s="186">
        <v>9000</v>
      </c>
      <c r="G302" s="10">
        <f t="shared" si="26"/>
        <v>100</v>
      </c>
      <c r="H302" s="133">
        <f t="shared" si="25"/>
        <v>0</v>
      </c>
    </row>
    <row r="303" spans="1:8" ht="23.25">
      <c r="A303" s="17">
        <v>412700</v>
      </c>
      <c r="B303" s="23" t="s">
        <v>115</v>
      </c>
      <c r="C303" s="24" t="s">
        <v>406</v>
      </c>
      <c r="D303" s="186">
        <v>0</v>
      </c>
      <c r="E303" s="191">
        <v>1580</v>
      </c>
      <c r="F303" s="186">
        <v>2500</v>
      </c>
      <c r="G303" s="10">
        <v>0</v>
      </c>
      <c r="H303" s="133">
        <f t="shared" si="25"/>
        <v>2500</v>
      </c>
    </row>
    <row r="304" spans="1:8" ht="23.25">
      <c r="A304" s="17">
        <v>412700</v>
      </c>
      <c r="B304" s="23" t="s">
        <v>148</v>
      </c>
      <c r="C304" s="24" t="s">
        <v>178</v>
      </c>
      <c r="D304" s="186">
        <v>10000</v>
      </c>
      <c r="E304" s="191">
        <v>3420</v>
      </c>
      <c r="F304" s="186">
        <v>7000</v>
      </c>
      <c r="G304" s="10">
        <f t="shared" si="26"/>
        <v>70</v>
      </c>
      <c r="H304" s="133">
        <f t="shared" si="25"/>
        <v>-3000</v>
      </c>
    </row>
    <row r="305" spans="1:8" ht="23.25">
      <c r="A305" s="17" t="s">
        <v>68</v>
      </c>
      <c r="B305" s="23" t="s">
        <v>115</v>
      </c>
      <c r="C305" s="24" t="s">
        <v>69</v>
      </c>
      <c r="D305" s="186">
        <v>30000</v>
      </c>
      <c r="E305" s="191">
        <v>23889</v>
      </c>
      <c r="F305" s="186">
        <v>40000</v>
      </c>
      <c r="G305" s="10">
        <f t="shared" si="26"/>
        <v>133.33333333333331</v>
      </c>
      <c r="H305" s="133">
        <f t="shared" si="25"/>
        <v>10000</v>
      </c>
    </row>
    <row r="306" spans="1:8" ht="23.25">
      <c r="A306" s="19">
        <v>415000</v>
      </c>
      <c r="B306" s="23"/>
      <c r="C306" s="21" t="s">
        <v>80</v>
      </c>
      <c r="D306" s="187">
        <f>D307</f>
        <v>10000</v>
      </c>
      <c r="E306" s="187">
        <f>E307</f>
        <v>6800</v>
      </c>
      <c r="F306" s="187">
        <f>F307</f>
        <v>10000</v>
      </c>
      <c r="G306" s="157">
        <f t="shared" si="26"/>
        <v>100</v>
      </c>
      <c r="H306" s="134">
        <f t="shared" si="25"/>
        <v>0</v>
      </c>
    </row>
    <row r="307" spans="1:8" ht="23.25">
      <c r="A307" s="17">
        <v>415200</v>
      </c>
      <c r="B307" s="23" t="s">
        <v>115</v>
      </c>
      <c r="C307" s="75" t="s">
        <v>180</v>
      </c>
      <c r="D307" s="186">
        <v>10000</v>
      </c>
      <c r="E307" s="191">
        <v>6800</v>
      </c>
      <c r="F307" s="186">
        <v>10000</v>
      </c>
      <c r="G307" s="10">
        <f>F307/D307*100</f>
        <v>100</v>
      </c>
      <c r="H307" s="133">
        <f t="shared" si="25"/>
        <v>0</v>
      </c>
    </row>
    <row r="308" spans="1:8" ht="22.5">
      <c r="A308" s="19" t="s">
        <v>77</v>
      </c>
      <c r="B308" s="20"/>
      <c r="C308" s="44" t="s">
        <v>76</v>
      </c>
      <c r="D308" s="187">
        <f>D309</f>
        <v>400000</v>
      </c>
      <c r="E308" s="187">
        <f>E309</f>
        <v>159707</v>
      </c>
      <c r="F308" s="187">
        <f>F309</f>
        <v>350000</v>
      </c>
      <c r="G308" s="157">
        <f>F308/D308*100</f>
        <v>87.5</v>
      </c>
      <c r="H308" s="134">
        <f t="shared" si="25"/>
        <v>-50000</v>
      </c>
    </row>
    <row r="309" spans="1:8" ht="23.25">
      <c r="A309" s="17" t="s">
        <v>77</v>
      </c>
      <c r="B309" s="23" t="s">
        <v>181</v>
      </c>
      <c r="C309" s="24" t="s">
        <v>182</v>
      </c>
      <c r="D309" s="191">
        <v>400000</v>
      </c>
      <c r="E309" s="191">
        <v>159707</v>
      </c>
      <c r="F309" s="191">
        <v>350000</v>
      </c>
      <c r="G309" s="10">
        <f>F309/D309*100</f>
        <v>87.5</v>
      </c>
      <c r="H309" s="133">
        <f t="shared" si="25"/>
        <v>-50000</v>
      </c>
    </row>
    <row r="310" spans="1:8" ht="22.5">
      <c r="A310" s="235" t="s">
        <v>99</v>
      </c>
      <c r="B310" s="236"/>
      <c r="C310" s="156" t="s">
        <v>100</v>
      </c>
      <c r="D310" s="188">
        <v>0</v>
      </c>
      <c r="E310" s="187">
        <f>SUM(E311)</f>
        <v>13620</v>
      </c>
      <c r="F310" s="188">
        <f>SUM(F311+F312)</f>
        <v>89000</v>
      </c>
      <c r="G310" s="157">
        <v>0</v>
      </c>
      <c r="H310" s="134">
        <f t="shared" si="25"/>
        <v>89000</v>
      </c>
    </row>
    <row r="311" spans="1:8" ht="23.25">
      <c r="A311" s="17" t="s">
        <v>99</v>
      </c>
      <c r="B311" s="23" t="s">
        <v>115</v>
      </c>
      <c r="C311" s="24" t="s">
        <v>395</v>
      </c>
      <c r="D311" s="191">
        <v>0</v>
      </c>
      <c r="E311" s="191">
        <v>13620</v>
      </c>
      <c r="F311" s="191">
        <v>14000</v>
      </c>
      <c r="G311" s="10">
        <v>0</v>
      </c>
      <c r="H311" s="133">
        <f t="shared" si="25"/>
        <v>14000</v>
      </c>
    </row>
    <row r="312" spans="1:8" ht="23.25">
      <c r="A312" s="17" t="s">
        <v>99</v>
      </c>
      <c r="B312" s="23" t="s">
        <v>115</v>
      </c>
      <c r="C312" s="24" t="s">
        <v>414</v>
      </c>
      <c r="D312" s="191">
        <v>0</v>
      </c>
      <c r="E312" s="191">
        <v>0</v>
      </c>
      <c r="F312" s="191">
        <v>75000</v>
      </c>
      <c r="G312" s="10">
        <v>0</v>
      </c>
      <c r="H312" s="133">
        <f>F312-D312</f>
        <v>75000</v>
      </c>
    </row>
    <row r="313" spans="1:8" ht="23.25">
      <c r="A313" s="19" t="s">
        <v>101</v>
      </c>
      <c r="B313" s="23"/>
      <c r="C313" s="21" t="s">
        <v>205</v>
      </c>
      <c r="D313" s="187">
        <f>SUM(D314)</f>
        <v>60000</v>
      </c>
      <c r="E313" s="187">
        <f>SUM(E314)</f>
        <v>41772</v>
      </c>
      <c r="F313" s="187">
        <f>SUM(F314)</f>
        <v>75000</v>
      </c>
      <c r="G313" s="157">
        <f>F313/D313*100</f>
        <v>125</v>
      </c>
      <c r="H313" s="134">
        <f t="shared" si="25"/>
        <v>15000</v>
      </c>
    </row>
    <row r="314" spans="1:8" ht="23.25">
      <c r="A314" s="17" t="s">
        <v>101</v>
      </c>
      <c r="B314" s="23" t="s">
        <v>318</v>
      </c>
      <c r="C314" s="24" t="s">
        <v>382</v>
      </c>
      <c r="D314" s="191">
        <v>60000</v>
      </c>
      <c r="E314" s="191">
        <v>41772</v>
      </c>
      <c r="F314" s="191">
        <v>75000</v>
      </c>
      <c r="G314" s="10">
        <f>F314/D314*100</f>
        <v>125</v>
      </c>
      <c r="H314" s="133">
        <f>F314-D314</f>
        <v>15000</v>
      </c>
    </row>
    <row r="315" spans="1:8" ht="23.25">
      <c r="A315" s="19">
        <v>611400</v>
      </c>
      <c r="B315" s="23"/>
      <c r="C315" s="21" t="s">
        <v>107</v>
      </c>
      <c r="D315" s="187">
        <f>D316</f>
        <v>200000</v>
      </c>
      <c r="E315" s="187">
        <f>E316</f>
        <v>23800</v>
      </c>
      <c r="F315" s="187">
        <f>F316</f>
        <v>120000</v>
      </c>
      <c r="G315" s="157">
        <f>F315/D315*100</f>
        <v>60</v>
      </c>
      <c r="H315" s="134">
        <f t="shared" si="25"/>
        <v>-80000</v>
      </c>
    </row>
    <row r="316" spans="1:8" ht="24" thickBot="1">
      <c r="A316" s="53">
        <v>611400</v>
      </c>
      <c r="B316" s="16"/>
      <c r="C316" s="78" t="s">
        <v>107</v>
      </c>
      <c r="D316" s="181">
        <v>200000</v>
      </c>
      <c r="E316" s="181">
        <v>23800</v>
      </c>
      <c r="F316" s="181">
        <v>120000</v>
      </c>
      <c r="G316" s="10">
        <f>F316/D316*100</f>
        <v>60</v>
      </c>
      <c r="H316" s="133">
        <f t="shared" si="25"/>
        <v>-80000</v>
      </c>
    </row>
    <row r="317" spans="1:8" ht="24" thickBot="1">
      <c r="A317" s="65"/>
      <c r="B317" s="14"/>
      <c r="C317" s="67" t="s">
        <v>183</v>
      </c>
      <c r="D317" s="212"/>
      <c r="E317" s="307"/>
      <c r="F317" s="212"/>
      <c r="G317" s="27"/>
      <c r="H317" s="6"/>
    </row>
    <row r="318" spans="1:8" ht="24" thickBot="1">
      <c r="A318" s="65"/>
      <c r="B318" s="14"/>
      <c r="C318" s="67" t="s">
        <v>184</v>
      </c>
      <c r="D318" s="212">
        <f>D293+D300+D306+D308+D2573+D313+D315</f>
        <v>2622000</v>
      </c>
      <c r="E318" s="212">
        <f>E293+E300+E306+E308+E2573+E310+E313+E315</f>
        <v>1360288</v>
      </c>
      <c r="F318" s="212">
        <f>F293+F300+F306+F308+F2573+F310+F313+F315</f>
        <v>2597000</v>
      </c>
      <c r="G318" s="244">
        <f>F318/D318*100</f>
        <v>99.0465293668955</v>
      </c>
      <c r="H318" s="135">
        <f t="shared" si="25"/>
        <v>-25000</v>
      </c>
    </row>
    <row r="319" spans="1:8" ht="25.5" customHeight="1" thickBot="1">
      <c r="A319" s="68"/>
      <c r="B319" s="69"/>
      <c r="C319" s="69"/>
      <c r="D319" s="213"/>
      <c r="E319" s="213"/>
      <c r="F319" s="213"/>
      <c r="G319" s="13"/>
      <c r="H319" s="13"/>
    </row>
    <row r="320" spans="1:8" ht="24" thickBot="1">
      <c r="A320" s="70" t="s">
        <v>185</v>
      </c>
      <c r="B320" s="70"/>
      <c r="C320" s="71"/>
      <c r="D320" s="212"/>
      <c r="E320" s="212"/>
      <c r="F320" s="212"/>
      <c r="G320" s="12"/>
      <c r="H320" s="12"/>
    </row>
    <row r="321" spans="1:8" ht="24" thickBot="1">
      <c r="A321" s="67" t="s">
        <v>186</v>
      </c>
      <c r="B321" s="67"/>
      <c r="C321" s="71"/>
      <c r="D321" s="212"/>
      <c r="E321" s="212"/>
      <c r="F321" s="212"/>
      <c r="G321" s="12"/>
      <c r="H321" s="12"/>
    </row>
    <row r="322" spans="1:8" ht="22.5">
      <c r="A322" s="19" t="s">
        <v>60</v>
      </c>
      <c r="B322" s="20"/>
      <c r="C322" s="21" t="s">
        <v>61</v>
      </c>
      <c r="D322" s="187">
        <f>SUM(D323:D325)</f>
        <v>230000</v>
      </c>
      <c r="E322" s="187">
        <f>SUM(E323:E325)</f>
        <v>139304</v>
      </c>
      <c r="F322" s="187">
        <f>SUM(F323:F325)</f>
        <v>228000</v>
      </c>
      <c r="G322" s="157">
        <f>F322/D322*100</f>
        <v>99.1304347826087</v>
      </c>
      <c r="H322" s="134">
        <f aca="true" t="shared" si="27" ref="H322:H340">F322-D322</f>
        <v>-2000</v>
      </c>
    </row>
    <row r="323" spans="1:8" ht="23.25">
      <c r="A323" s="17" t="s">
        <v>60</v>
      </c>
      <c r="B323" s="23" t="s">
        <v>189</v>
      </c>
      <c r="C323" s="18" t="s">
        <v>190</v>
      </c>
      <c r="D323" s="191">
        <v>200000</v>
      </c>
      <c r="E323" s="191">
        <v>117159</v>
      </c>
      <c r="F323" s="191">
        <v>200000</v>
      </c>
      <c r="G323" s="10">
        <f aca="true" t="shared" si="28" ref="G323:G328">F323/D323*100</f>
        <v>100</v>
      </c>
      <c r="H323" s="133">
        <f t="shared" si="27"/>
        <v>0</v>
      </c>
    </row>
    <row r="324" spans="1:8" ht="23.25">
      <c r="A324" s="17" t="s">
        <v>60</v>
      </c>
      <c r="B324" s="23" t="s">
        <v>191</v>
      </c>
      <c r="C324" s="18" t="s">
        <v>192</v>
      </c>
      <c r="D324" s="191">
        <v>25000</v>
      </c>
      <c r="E324" s="191">
        <v>20906</v>
      </c>
      <c r="F324" s="191">
        <v>25000</v>
      </c>
      <c r="G324" s="10">
        <f t="shared" si="28"/>
        <v>100</v>
      </c>
      <c r="H324" s="133">
        <f t="shared" si="27"/>
        <v>0</v>
      </c>
    </row>
    <row r="325" spans="1:8" ht="23.25">
      <c r="A325" s="17" t="s">
        <v>60</v>
      </c>
      <c r="B325" s="23" t="s">
        <v>193</v>
      </c>
      <c r="C325" s="18" t="s">
        <v>194</v>
      </c>
      <c r="D325" s="191">
        <v>5000</v>
      </c>
      <c r="E325" s="191">
        <v>1239</v>
      </c>
      <c r="F325" s="186">
        <v>3000</v>
      </c>
      <c r="G325" s="10">
        <f t="shared" si="28"/>
        <v>60</v>
      </c>
      <c r="H325" s="133">
        <f t="shared" si="27"/>
        <v>-2000</v>
      </c>
    </row>
    <row r="326" spans="1:8" ht="23.25">
      <c r="A326" s="19" t="s">
        <v>65</v>
      </c>
      <c r="B326" s="23"/>
      <c r="C326" s="32" t="s">
        <v>66</v>
      </c>
      <c r="D326" s="187">
        <f>SUM(D327)</f>
        <v>10000</v>
      </c>
      <c r="E326" s="187">
        <f>SUM(E327)</f>
        <v>0</v>
      </c>
      <c r="F326" s="187">
        <f>SUM(F327)</f>
        <v>0</v>
      </c>
      <c r="G326" s="157">
        <f t="shared" si="28"/>
        <v>0</v>
      </c>
      <c r="H326" s="134">
        <f t="shared" si="27"/>
        <v>-10000</v>
      </c>
    </row>
    <row r="327" spans="1:8" ht="23.25">
      <c r="A327" s="17">
        <v>412700</v>
      </c>
      <c r="B327" s="23" t="s">
        <v>148</v>
      </c>
      <c r="C327" s="24" t="s">
        <v>179</v>
      </c>
      <c r="D327" s="186">
        <v>10000</v>
      </c>
      <c r="E327" s="191">
        <v>0</v>
      </c>
      <c r="F327" s="186">
        <v>0</v>
      </c>
      <c r="G327" s="10">
        <f t="shared" si="28"/>
        <v>0</v>
      </c>
      <c r="H327" s="133">
        <f t="shared" si="27"/>
        <v>-10000</v>
      </c>
    </row>
    <row r="328" spans="1:8" ht="23.25">
      <c r="A328" s="19">
        <v>412800</v>
      </c>
      <c r="B328" s="23"/>
      <c r="C328" s="21" t="s">
        <v>195</v>
      </c>
      <c r="D328" s="187">
        <f>D329+D330+D331+D332+D333</f>
        <v>441000</v>
      </c>
      <c r="E328" s="187">
        <f>E329+E330+E331+E332+E333</f>
        <v>161107</v>
      </c>
      <c r="F328" s="187">
        <f>F329+F330+F331+F332+F333</f>
        <v>431000</v>
      </c>
      <c r="G328" s="157">
        <f t="shared" si="28"/>
        <v>97.73242630385488</v>
      </c>
      <c r="H328" s="134">
        <f t="shared" si="27"/>
        <v>-10000</v>
      </c>
    </row>
    <row r="329" spans="1:8" ht="23.25">
      <c r="A329" s="17" t="s">
        <v>196</v>
      </c>
      <c r="B329" s="23" t="s">
        <v>189</v>
      </c>
      <c r="C329" s="18" t="s">
        <v>197</v>
      </c>
      <c r="D329" s="191">
        <v>150000</v>
      </c>
      <c r="E329" s="191">
        <v>81748</v>
      </c>
      <c r="F329" s="191">
        <v>140000</v>
      </c>
      <c r="G329" s="10">
        <f aca="true" t="shared" si="29" ref="G329:G335">F329/D329*100</f>
        <v>93.33333333333333</v>
      </c>
      <c r="H329" s="133">
        <f t="shared" si="27"/>
        <v>-10000</v>
      </c>
    </row>
    <row r="330" spans="1:8" ht="23.25">
      <c r="A330" s="17" t="s">
        <v>196</v>
      </c>
      <c r="B330" s="23" t="s">
        <v>191</v>
      </c>
      <c r="C330" s="18" t="s">
        <v>198</v>
      </c>
      <c r="D330" s="186">
        <v>150000</v>
      </c>
      <c r="E330" s="191">
        <v>24200</v>
      </c>
      <c r="F330" s="186">
        <v>150000</v>
      </c>
      <c r="G330" s="10">
        <f t="shared" si="29"/>
        <v>100</v>
      </c>
      <c r="H330" s="133">
        <f t="shared" si="27"/>
        <v>0</v>
      </c>
    </row>
    <row r="331" spans="1:8" ht="23.25">
      <c r="A331" s="17" t="s">
        <v>196</v>
      </c>
      <c r="B331" s="23" t="s">
        <v>199</v>
      </c>
      <c r="C331" s="18" t="s">
        <v>200</v>
      </c>
      <c r="D331" s="191">
        <v>90000</v>
      </c>
      <c r="E331" s="191">
        <v>43564</v>
      </c>
      <c r="F331" s="191">
        <v>90000</v>
      </c>
      <c r="G331" s="10">
        <f t="shared" si="29"/>
        <v>100</v>
      </c>
      <c r="H331" s="133">
        <f t="shared" si="27"/>
        <v>0</v>
      </c>
    </row>
    <row r="332" spans="1:8" ht="23.25">
      <c r="A332" s="17" t="s">
        <v>196</v>
      </c>
      <c r="B332" s="23" t="s">
        <v>193</v>
      </c>
      <c r="C332" s="18" t="s">
        <v>201</v>
      </c>
      <c r="D332" s="191">
        <v>1000</v>
      </c>
      <c r="E332" s="191">
        <v>311</v>
      </c>
      <c r="F332" s="191">
        <v>1000</v>
      </c>
      <c r="G332" s="10">
        <f t="shared" si="29"/>
        <v>100</v>
      </c>
      <c r="H332" s="133">
        <f t="shared" si="27"/>
        <v>0</v>
      </c>
    </row>
    <row r="333" spans="1:8" ht="23.25">
      <c r="A333" s="17" t="s">
        <v>196</v>
      </c>
      <c r="B333" s="23" t="s">
        <v>136</v>
      </c>
      <c r="C333" s="24" t="s">
        <v>195</v>
      </c>
      <c r="D333" s="191">
        <v>50000</v>
      </c>
      <c r="E333" s="186">
        <v>11284</v>
      </c>
      <c r="F333" s="186">
        <v>50000</v>
      </c>
      <c r="G333" s="10">
        <f t="shared" si="29"/>
        <v>100</v>
      </c>
      <c r="H333" s="134">
        <f t="shared" si="27"/>
        <v>0</v>
      </c>
    </row>
    <row r="334" spans="1:8" s="22" customFormat="1" ht="22.5">
      <c r="A334" s="19" t="s">
        <v>81</v>
      </c>
      <c r="B334" s="20"/>
      <c r="C334" s="21" t="s">
        <v>166</v>
      </c>
      <c r="D334" s="187">
        <f>D335</f>
        <v>15000</v>
      </c>
      <c r="E334" s="187">
        <f>E335</f>
        <v>0</v>
      </c>
      <c r="F334" s="187">
        <f>F335</f>
        <v>15000</v>
      </c>
      <c r="G334" s="157">
        <f t="shared" si="29"/>
        <v>100</v>
      </c>
      <c r="H334" s="134">
        <f t="shared" si="27"/>
        <v>0</v>
      </c>
    </row>
    <row r="335" spans="1:8" ht="23.25">
      <c r="A335" s="17" t="s">
        <v>81</v>
      </c>
      <c r="B335" s="23" t="s">
        <v>203</v>
      </c>
      <c r="C335" s="24" t="s">
        <v>204</v>
      </c>
      <c r="D335" s="191">
        <v>15000</v>
      </c>
      <c r="E335" s="191">
        <v>0</v>
      </c>
      <c r="F335" s="191">
        <v>15000</v>
      </c>
      <c r="G335" s="10">
        <f t="shared" si="29"/>
        <v>100</v>
      </c>
      <c r="H335" s="133">
        <f t="shared" si="27"/>
        <v>0</v>
      </c>
    </row>
    <row r="336" spans="1:8" ht="23.25">
      <c r="A336" s="19" t="s">
        <v>101</v>
      </c>
      <c r="B336" s="23"/>
      <c r="C336" s="21" t="s">
        <v>205</v>
      </c>
      <c r="D336" s="187">
        <f>D337+D338+D339+D340</f>
        <v>280000</v>
      </c>
      <c r="E336" s="187">
        <f>E337+E338+E339+E340</f>
        <v>31424</v>
      </c>
      <c r="F336" s="187">
        <f>F337+F338+F339+F340</f>
        <v>87000</v>
      </c>
      <c r="G336" s="157">
        <f>F336/D336*100</f>
        <v>31.071428571428573</v>
      </c>
      <c r="H336" s="134">
        <f t="shared" si="27"/>
        <v>-193000</v>
      </c>
    </row>
    <row r="337" spans="1:8" ht="23.25">
      <c r="A337" s="17" t="s">
        <v>101</v>
      </c>
      <c r="B337" s="23" t="s">
        <v>187</v>
      </c>
      <c r="C337" s="75" t="s">
        <v>206</v>
      </c>
      <c r="D337" s="191">
        <v>150000</v>
      </c>
      <c r="E337" s="186">
        <v>0</v>
      </c>
      <c r="F337" s="186">
        <v>0</v>
      </c>
      <c r="G337" s="10">
        <f>F337/D337*100</f>
        <v>0</v>
      </c>
      <c r="H337" s="133">
        <f t="shared" si="27"/>
        <v>-150000</v>
      </c>
    </row>
    <row r="338" spans="1:8" ht="23.25">
      <c r="A338" s="17" t="s">
        <v>101</v>
      </c>
      <c r="B338" s="23" t="s">
        <v>187</v>
      </c>
      <c r="C338" s="75" t="s">
        <v>208</v>
      </c>
      <c r="D338" s="191">
        <v>50000</v>
      </c>
      <c r="E338" s="186">
        <v>0</v>
      </c>
      <c r="F338" s="186">
        <v>30000</v>
      </c>
      <c r="G338" s="10">
        <f>F338/D338*100</f>
        <v>60</v>
      </c>
      <c r="H338" s="133">
        <f t="shared" si="27"/>
        <v>-20000</v>
      </c>
    </row>
    <row r="339" spans="1:8" ht="23.25">
      <c r="A339" s="53" t="s">
        <v>101</v>
      </c>
      <c r="B339" s="16" t="s">
        <v>187</v>
      </c>
      <c r="C339" s="78" t="s">
        <v>209</v>
      </c>
      <c r="D339" s="191">
        <v>0</v>
      </c>
      <c r="E339" s="186">
        <v>6733</v>
      </c>
      <c r="F339" s="186">
        <v>7000</v>
      </c>
      <c r="G339" s="10">
        <v>0</v>
      </c>
      <c r="H339" s="133">
        <f t="shared" si="27"/>
        <v>7000</v>
      </c>
    </row>
    <row r="340" spans="1:8" ht="24" thickBot="1">
      <c r="A340" s="53" t="s">
        <v>101</v>
      </c>
      <c r="B340" s="16" t="s">
        <v>187</v>
      </c>
      <c r="C340" s="78" t="s">
        <v>306</v>
      </c>
      <c r="D340" s="191">
        <v>80000</v>
      </c>
      <c r="E340" s="186">
        <v>24691</v>
      </c>
      <c r="F340" s="186">
        <v>50000</v>
      </c>
      <c r="G340" s="10">
        <f>F340/D340*100</f>
        <v>62.5</v>
      </c>
      <c r="H340" s="133">
        <f t="shared" si="27"/>
        <v>-30000</v>
      </c>
    </row>
    <row r="341" spans="1:8" ht="24" thickBot="1">
      <c r="A341" s="65"/>
      <c r="B341" s="77"/>
      <c r="C341" s="67" t="s">
        <v>210</v>
      </c>
      <c r="D341" s="212"/>
      <c r="E341" s="307"/>
      <c r="F341" s="212"/>
      <c r="G341" s="27"/>
      <c r="H341" s="6"/>
    </row>
    <row r="342" spans="1:8" ht="24" thickBot="1">
      <c r="A342" s="65"/>
      <c r="B342" s="77"/>
      <c r="C342" s="67" t="s">
        <v>211</v>
      </c>
      <c r="D342" s="212">
        <f>D322+D328+D336+D334+D326</f>
        <v>976000</v>
      </c>
      <c r="E342" s="212">
        <f>E322+E328+E336+E334+E326</f>
        <v>331835</v>
      </c>
      <c r="F342" s="212">
        <f>F322+F328+F336+F334+F326</f>
        <v>761000</v>
      </c>
      <c r="G342" s="244">
        <f>F342/D342*100</f>
        <v>77.97131147540983</v>
      </c>
      <c r="H342" s="135">
        <f>F342-D342</f>
        <v>-215000</v>
      </c>
    </row>
    <row r="343" spans="1:8" ht="23.25" thickBot="1">
      <c r="A343" s="68"/>
      <c r="B343" s="69"/>
      <c r="C343" s="69"/>
      <c r="D343" s="213"/>
      <c r="E343" s="213"/>
      <c r="F343" s="213"/>
      <c r="G343" s="13"/>
      <c r="H343" s="13"/>
    </row>
    <row r="344" spans="1:8" ht="24" thickBot="1">
      <c r="A344" s="70" t="s">
        <v>212</v>
      </c>
      <c r="B344" s="70"/>
      <c r="C344" s="71"/>
      <c r="D344" s="212"/>
      <c r="E344" s="307"/>
      <c r="F344" s="212"/>
      <c r="G344" s="12"/>
      <c r="H344" s="12"/>
    </row>
    <row r="345" spans="1:8" ht="24" thickBot="1">
      <c r="A345" s="67" t="s">
        <v>213</v>
      </c>
      <c r="B345" s="67"/>
      <c r="C345" s="71"/>
      <c r="D345" s="212"/>
      <c r="E345" s="307"/>
      <c r="F345" s="212"/>
      <c r="G345" s="12"/>
      <c r="H345" s="12"/>
    </row>
    <row r="346" spans="1:8" ht="23.25">
      <c r="A346" s="72">
        <v>412000</v>
      </c>
      <c r="B346" s="74"/>
      <c r="C346" s="73" t="s">
        <v>53</v>
      </c>
      <c r="D346" s="214">
        <f>D347+D348</f>
        <v>102000</v>
      </c>
      <c r="E346" s="214">
        <f>E347+E348</f>
        <v>54146</v>
      </c>
      <c r="F346" s="214">
        <f>F347+F348</f>
        <v>154000</v>
      </c>
      <c r="G346" s="157">
        <f>F346/D346*100</f>
        <v>150.98039215686273</v>
      </c>
      <c r="H346" s="134">
        <f aca="true" t="shared" si="30" ref="H346:H360">F346-D346</f>
        <v>52000</v>
      </c>
    </row>
    <row r="347" spans="1:8" ht="23.25">
      <c r="A347" s="17">
        <v>412700</v>
      </c>
      <c r="B347" s="23" t="s">
        <v>115</v>
      </c>
      <c r="C347" s="24" t="s">
        <v>66</v>
      </c>
      <c r="D347" s="191">
        <v>2000</v>
      </c>
      <c r="E347" s="191">
        <v>1880</v>
      </c>
      <c r="F347" s="191">
        <v>4000</v>
      </c>
      <c r="G347" s="10">
        <f>F347/D347*100</f>
        <v>200</v>
      </c>
      <c r="H347" s="134">
        <f t="shared" si="30"/>
        <v>2000</v>
      </c>
    </row>
    <row r="348" spans="1:8" ht="23.25">
      <c r="A348" s="17" t="s">
        <v>60</v>
      </c>
      <c r="B348" s="23" t="s">
        <v>191</v>
      </c>
      <c r="C348" s="18" t="s">
        <v>307</v>
      </c>
      <c r="D348" s="191">
        <v>100000</v>
      </c>
      <c r="E348" s="191">
        <v>52266</v>
      </c>
      <c r="F348" s="191">
        <v>150000</v>
      </c>
      <c r="G348" s="10">
        <f>F348/D348*100</f>
        <v>150</v>
      </c>
      <c r="H348" s="134">
        <f t="shared" si="30"/>
        <v>50000</v>
      </c>
    </row>
    <row r="349" spans="1:8" ht="23.25">
      <c r="A349" s="19" t="s">
        <v>214</v>
      </c>
      <c r="B349" s="23"/>
      <c r="C349" s="21" t="s">
        <v>215</v>
      </c>
      <c r="D349" s="187">
        <f>D350+D351+D352+D353+D354+D356+D355</f>
        <v>880000</v>
      </c>
      <c r="E349" s="187">
        <f>E350+E351+E352+E353+E354+E356+E355</f>
        <v>288329</v>
      </c>
      <c r="F349" s="187">
        <f>F350+F351+F352+F353+F354+F356+F355</f>
        <v>1212500</v>
      </c>
      <c r="G349" s="157">
        <f>F349/D349*100</f>
        <v>137.7840909090909</v>
      </c>
      <c r="H349" s="134">
        <f t="shared" si="30"/>
        <v>332500</v>
      </c>
    </row>
    <row r="350" spans="1:8" ht="23.25">
      <c r="A350" s="17" t="s">
        <v>95</v>
      </c>
      <c r="B350" s="23" t="s">
        <v>187</v>
      </c>
      <c r="C350" s="24" t="s">
        <v>216</v>
      </c>
      <c r="D350" s="186">
        <v>400000</v>
      </c>
      <c r="E350" s="191">
        <v>185246</v>
      </c>
      <c r="F350" s="186">
        <v>500000</v>
      </c>
      <c r="G350" s="10">
        <f aca="true" t="shared" si="31" ref="G350:G356">F350/D350*100</f>
        <v>125</v>
      </c>
      <c r="H350" s="134">
        <f t="shared" si="30"/>
        <v>100000</v>
      </c>
    </row>
    <row r="351" spans="1:8" ht="23.25">
      <c r="A351" s="17" t="s">
        <v>95</v>
      </c>
      <c r="B351" s="23" t="s">
        <v>193</v>
      </c>
      <c r="C351" s="24" t="s">
        <v>217</v>
      </c>
      <c r="D351" s="186">
        <v>180000</v>
      </c>
      <c r="E351" s="191">
        <v>10867</v>
      </c>
      <c r="F351" s="186">
        <v>180000</v>
      </c>
      <c r="G351" s="10">
        <f t="shared" si="31"/>
        <v>100</v>
      </c>
      <c r="H351" s="134">
        <f t="shared" si="30"/>
        <v>0</v>
      </c>
    </row>
    <row r="352" spans="1:8" ht="23.25">
      <c r="A352" s="17" t="s">
        <v>95</v>
      </c>
      <c r="B352" s="23" t="s">
        <v>143</v>
      </c>
      <c r="C352" s="24" t="s">
        <v>218</v>
      </c>
      <c r="D352" s="186">
        <v>10000</v>
      </c>
      <c r="E352" s="191">
        <v>16176</v>
      </c>
      <c r="F352" s="186">
        <v>33000</v>
      </c>
      <c r="G352" s="10">
        <f t="shared" si="31"/>
        <v>330</v>
      </c>
      <c r="H352" s="134">
        <f t="shared" si="30"/>
        <v>23000</v>
      </c>
    </row>
    <row r="353" spans="1:8" ht="23.25">
      <c r="A353" s="17" t="s">
        <v>95</v>
      </c>
      <c r="B353" s="23" t="s">
        <v>203</v>
      </c>
      <c r="C353" s="24" t="s">
        <v>219</v>
      </c>
      <c r="D353" s="186">
        <v>50000</v>
      </c>
      <c r="E353" s="186">
        <v>11285</v>
      </c>
      <c r="F353" s="186">
        <v>12000</v>
      </c>
      <c r="G353" s="10">
        <f t="shared" si="31"/>
        <v>24</v>
      </c>
      <c r="H353" s="134">
        <f t="shared" si="30"/>
        <v>-38000</v>
      </c>
    </row>
    <row r="354" spans="1:8" ht="23.25">
      <c r="A354" s="17" t="s">
        <v>95</v>
      </c>
      <c r="B354" s="23" t="s">
        <v>187</v>
      </c>
      <c r="C354" s="24" t="s">
        <v>220</v>
      </c>
      <c r="D354" s="186">
        <v>100000</v>
      </c>
      <c r="E354" s="191">
        <v>0</v>
      </c>
      <c r="F354" s="186">
        <v>410000</v>
      </c>
      <c r="G354" s="10">
        <f t="shared" si="31"/>
        <v>409.99999999999994</v>
      </c>
      <c r="H354" s="134">
        <f t="shared" si="30"/>
        <v>310000</v>
      </c>
    </row>
    <row r="355" spans="1:8" ht="23.25">
      <c r="A355" s="17" t="s">
        <v>95</v>
      </c>
      <c r="B355" s="23" t="s">
        <v>187</v>
      </c>
      <c r="C355" s="24" t="s">
        <v>383</v>
      </c>
      <c r="D355" s="186">
        <v>80000</v>
      </c>
      <c r="E355" s="191">
        <v>0</v>
      </c>
      <c r="F355" s="186">
        <v>0</v>
      </c>
      <c r="G355" s="10">
        <f t="shared" si="31"/>
        <v>0</v>
      </c>
      <c r="H355" s="134">
        <f t="shared" si="30"/>
        <v>-80000</v>
      </c>
    </row>
    <row r="356" spans="1:8" ht="22.5">
      <c r="A356" s="19" t="s">
        <v>97</v>
      </c>
      <c r="B356" s="20"/>
      <c r="C356" s="21" t="s">
        <v>221</v>
      </c>
      <c r="D356" s="187">
        <f>D359+D360+D357+D358</f>
        <v>60000</v>
      </c>
      <c r="E356" s="187">
        <f>E359+E360+E357+E358</f>
        <v>64755</v>
      </c>
      <c r="F356" s="187">
        <f>F359+F360+F357+F358</f>
        <v>77500</v>
      </c>
      <c r="G356" s="157">
        <f t="shared" si="31"/>
        <v>129.16666666666669</v>
      </c>
      <c r="H356" s="134">
        <f t="shared" si="30"/>
        <v>17500</v>
      </c>
    </row>
    <row r="357" spans="1:8" ht="23.25">
      <c r="A357" s="17" t="s">
        <v>97</v>
      </c>
      <c r="B357" s="161" t="s">
        <v>187</v>
      </c>
      <c r="C357" s="24" t="s">
        <v>408</v>
      </c>
      <c r="D357" s="186">
        <v>0</v>
      </c>
      <c r="E357" s="186">
        <v>28264</v>
      </c>
      <c r="F357" s="186">
        <v>29000</v>
      </c>
      <c r="G357" s="10">
        <v>0</v>
      </c>
      <c r="H357" s="134">
        <f t="shared" si="30"/>
        <v>29000</v>
      </c>
    </row>
    <row r="358" spans="1:8" ht="23.25">
      <c r="A358" s="17" t="s">
        <v>97</v>
      </c>
      <c r="B358" s="161" t="s">
        <v>187</v>
      </c>
      <c r="C358" s="24" t="s">
        <v>391</v>
      </c>
      <c r="D358" s="186">
        <v>0</v>
      </c>
      <c r="E358" s="191">
        <v>36491</v>
      </c>
      <c r="F358" s="186">
        <v>36500</v>
      </c>
      <c r="G358" s="10">
        <v>0</v>
      </c>
      <c r="H358" s="134">
        <f t="shared" si="30"/>
        <v>36500</v>
      </c>
    </row>
    <row r="359" spans="1:8" ht="23.25">
      <c r="A359" s="17" t="s">
        <v>97</v>
      </c>
      <c r="B359" s="23" t="s">
        <v>187</v>
      </c>
      <c r="C359" s="24" t="s">
        <v>222</v>
      </c>
      <c r="D359" s="186">
        <v>10000</v>
      </c>
      <c r="E359" s="191">
        <v>0</v>
      </c>
      <c r="F359" s="186">
        <v>12000</v>
      </c>
      <c r="G359" s="10">
        <f>F359/D359*100</f>
        <v>120</v>
      </c>
      <c r="H359" s="134">
        <f t="shared" si="30"/>
        <v>2000</v>
      </c>
    </row>
    <row r="360" spans="1:8" ht="24" thickBot="1">
      <c r="A360" s="17" t="s">
        <v>97</v>
      </c>
      <c r="B360" s="23" t="s">
        <v>136</v>
      </c>
      <c r="C360" s="24" t="s">
        <v>224</v>
      </c>
      <c r="D360" s="186">
        <v>50000</v>
      </c>
      <c r="E360" s="191">
        <v>0</v>
      </c>
      <c r="F360" s="186">
        <v>0</v>
      </c>
      <c r="G360" s="10">
        <f>F360/D360*100</f>
        <v>0</v>
      </c>
      <c r="H360" s="134">
        <f t="shared" si="30"/>
        <v>-50000</v>
      </c>
    </row>
    <row r="361" spans="1:8" ht="24" thickBot="1">
      <c r="A361" s="65"/>
      <c r="B361" s="14"/>
      <c r="C361" s="67" t="s">
        <v>225</v>
      </c>
      <c r="D361" s="218"/>
      <c r="E361" s="308"/>
      <c r="F361" s="218"/>
      <c r="G361" s="27"/>
      <c r="H361" s="14"/>
    </row>
    <row r="362" spans="1:8" ht="24" thickBot="1">
      <c r="A362" s="65"/>
      <c r="B362" s="14"/>
      <c r="C362" s="67" t="s">
        <v>226</v>
      </c>
      <c r="D362" s="212">
        <f>D346+D349</f>
        <v>982000</v>
      </c>
      <c r="E362" s="212">
        <f>E346+E349</f>
        <v>342475</v>
      </c>
      <c r="F362" s="212">
        <f>F346+F349</f>
        <v>1366500</v>
      </c>
      <c r="G362" s="244">
        <f>F362/D362*100</f>
        <v>139.15478615071285</v>
      </c>
      <c r="H362" s="135">
        <f>F362-D362</f>
        <v>384500</v>
      </c>
    </row>
    <row r="363" spans="1:8" ht="117" customHeight="1" thickBot="1">
      <c r="A363" s="68"/>
      <c r="B363" s="69"/>
      <c r="C363" s="69"/>
      <c r="D363" s="213"/>
      <c r="E363" s="213"/>
      <c r="F363" s="213"/>
      <c r="G363" s="13"/>
      <c r="H363" s="13"/>
    </row>
    <row r="364" spans="1:8" ht="27" customHeight="1" thickBot="1">
      <c r="A364" s="70" t="s">
        <v>227</v>
      </c>
      <c r="B364" s="70"/>
      <c r="C364" s="71"/>
      <c r="D364" s="217"/>
      <c r="E364" s="309"/>
      <c r="F364" s="217"/>
      <c r="G364" s="15"/>
      <c r="H364" s="15"/>
    </row>
    <row r="365" spans="1:8" ht="24" thickBot="1">
      <c r="A365" s="67" t="s">
        <v>228</v>
      </c>
      <c r="B365" s="67"/>
      <c r="C365" s="71"/>
      <c r="D365" s="212"/>
      <c r="E365" s="307"/>
      <c r="F365" s="212"/>
      <c r="G365" s="12"/>
      <c r="H365" s="12"/>
    </row>
    <row r="366" spans="1:8" ht="23.25">
      <c r="A366" s="72" t="s">
        <v>68</v>
      </c>
      <c r="B366" s="74"/>
      <c r="C366" s="73" t="s">
        <v>69</v>
      </c>
      <c r="D366" s="214">
        <f>D367+D368</f>
        <v>35000</v>
      </c>
      <c r="E366" s="214">
        <f>E367+E368</f>
        <v>9952</v>
      </c>
      <c r="F366" s="214">
        <f>F367+F368</f>
        <v>27500</v>
      </c>
      <c r="G366" s="157">
        <f aca="true" t="shared" si="32" ref="G366:G376">F366/D366*100</f>
        <v>78.57142857142857</v>
      </c>
      <c r="H366" s="134">
        <f aca="true" t="shared" si="33" ref="H366:H375">F366-D366</f>
        <v>-7500</v>
      </c>
    </row>
    <row r="367" spans="1:8" ht="23.25">
      <c r="A367" s="17" t="s">
        <v>68</v>
      </c>
      <c r="B367" s="23" t="s">
        <v>115</v>
      </c>
      <c r="C367" s="24" t="s">
        <v>229</v>
      </c>
      <c r="D367" s="191">
        <v>30000</v>
      </c>
      <c r="E367" s="186">
        <v>7658</v>
      </c>
      <c r="F367" s="186">
        <v>20000</v>
      </c>
      <c r="G367" s="10">
        <f t="shared" si="32"/>
        <v>66.66666666666666</v>
      </c>
      <c r="H367" s="133">
        <f t="shared" si="33"/>
        <v>-10000</v>
      </c>
    </row>
    <row r="368" spans="1:8" ht="23.25">
      <c r="A368" s="17" t="s">
        <v>68</v>
      </c>
      <c r="B368" s="23" t="s">
        <v>115</v>
      </c>
      <c r="C368" s="24" t="s">
        <v>230</v>
      </c>
      <c r="D368" s="191">
        <v>5000</v>
      </c>
      <c r="E368" s="191">
        <v>2294</v>
      </c>
      <c r="F368" s="191">
        <v>7500</v>
      </c>
      <c r="G368" s="10">
        <f t="shared" si="32"/>
        <v>150</v>
      </c>
      <c r="H368" s="133">
        <f t="shared" si="33"/>
        <v>2500</v>
      </c>
    </row>
    <row r="369" spans="1:8" ht="23.25">
      <c r="A369" s="19">
        <v>413000</v>
      </c>
      <c r="B369" s="23"/>
      <c r="C369" s="21" t="s">
        <v>72</v>
      </c>
      <c r="D369" s="187">
        <f>D370</f>
        <v>105600</v>
      </c>
      <c r="E369" s="187">
        <f>E370</f>
        <v>65457</v>
      </c>
      <c r="F369" s="187">
        <f>F370</f>
        <v>105600</v>
      </c>
      <c r="G369" s="157">
        <f t="shared" si="32"/>
        <v>100</v>
      </c>
      <c r="H369" s="134">
        <f t="shared" si="33"/>
        <v>0</v>
      </c>
    </row>
    <row r="370" spans="1:8" ht="23.25">
      <c r="A370" s="17" t="s">
        <v>73</v>
      </c>
      <c r="B370" s="23" t="s">
        <v>231</v>
      </c>
      <c r="C370" s="24" t="s">
        <v>232</v>
      </c>
      <c r="D370" s="186">
        <v>105600</v>
      </c>
      <c r="E370" s="191">
        <v>65457</v>
      </c>
      <c r="F370" s="186">
        <v>105600</v>
      </c>
      <c r="G370" s="10">
        <f t="shared" si="32"/>
        <v>100</v>
      </c>
      <c r="H370" s="133">
        <f t="shared" si="33"/>
        <v>0</v>
      </c>
    </row>
    <row r="371" spans="1:8" ht="23.25">
      <c r="A371" s="19">
        <v>621300</v>
      </c>
      <c r="B371" s="23"/>
      <c r="C371" s="21" t="s">
        <v>233</v>
      </c>
      <c r="D371" s="187">
        <f>D372+D373</f>
        <v>816000</v>
      </c>
      <c r="E371" s="187">
        <f>E372+E373</f>
        <v>543264</v>
      </c>
      <c r="F371" s="187">
        <f>F372+F373</f>
        <v>816000</v>
      </c>
      <c r="G371" s="157">
        <f t="shared" si="32"/>
        <v>100</v>
      </c>
      <c r="H371" s="134">
        <f t="shared" si="33"/>
        <v>0</v>
      </c>
    </row>
    <row r="372" spans="1:8" ht="23.25">
      <c r="A372" s="17" t="s">
        <v>108</v>
      </c>
      <c r="B372" s="23"/>
      <c r="C372" s="24" t="s">
        <v>234</v>
      </c>
      <c r="D372" s="186">
        <v>356000</v>
      </c>
      <c r="E372" s="191">
        <v>237042</v>
      </c>
      <c r="F372" s="186">
        <v>356000</v>
      </c>
      <c r="G372" s="10">
        <f t="shared" si="32"/>
        <v>100</v>
      </c>
      <c r="H372" s="133">
        <f t="shared" si="33"/>
        <v>0</v>
      </c>
    </row>
    <row r="373" spans="1:8" ht="23.25">
      <c r="A373" s="53" t="s">
        <v>108</v>
      </c>
      <c r="B373" s="16"/>
      <c r="C373" s="78" t="s">
        <v>235</v>
      </c>
      <c r="D373" s="181">
        <v>460000</v>
      </c>
      <c r="E373" s="181">
        <v>306222</v>
      </c>
      <c r="F373" s="181">
        <v>460000</v>
      </c>
      <c r="G373" s="10">
        <f t="shared" si="32"/>
        <v>100</v>
      </c>
      <c r="H373" s="133">
        <f t="shared" si="33"/>
        <v>0</v>
      </c>
    </row>
    <row r="374" spans="1:8" ht="23.25">
      <c r="A374" s="19" t="s">
        <v>299</v>
      </c>
      <c r="B374" s="23"/>
      <c r="C374" s="21" t="s">
        <v>300</v>
      </c>
      <c r="D374" s="187">
        <f>SUM(D375)</f>
        <v>10000</v>
      </c>
      <c r="E374" s="187">
        <f>SUM(E375)</f>
        <v>1982</v>
      </c>
      <c r="F374" s="187">
        <f>SUM(F375)</f>
        <v>10000</v>
      </c>
      <c r="G374" s="157">
        <f t="shared" si="32"/>
        <v>100</v>
      </c>
      <c r="H374" s="134">
        <f t="shared" si="33"/>
        <v>0</v>
      </c>
    </row>
    <row r="375" spans="1:8" ht="24" thickBot="1">
      <c r="A375" s="17" t="s">
        <v>299</v>
      </c>
      <c r="B375" s="23"/>
      <c r="C375" s="24" t="s">
        <v>301</v>
      </c>
      <c r="D375" s="186">
        <v>10000</v>
      </c>
      <c r="E375" s="191">
        <v>1982</v>
      </c>
      <c r="F375" s="186">
        <v>10000</v>
      </c>
      <c r="G375" s="242">
        <f t="shared" si="32"/>
        <v>100</v>
      </c>
      <c r="H375" s="133">
        <f t="shared" si="33"/>
        <v>0</v>
      </c>
    </row>
    <row r="376" spans="1:8" ht="24" thickBot="1">
      <c r="A376" s="65"/>
      <c r="B376" s="14"/>
      <c r="C376" s="67" t="s">
        <v>236</v>
      </c>
      <c r="D376" s="212">
        <f>D366+D369+D371+D374</f>
        <v>966600</v>
      </c>
      <c r="E376" s="212">
        <f>E366+E369+E371+E374</f>
        <v>620655</v>
      </c>
      <c r="F376" s="212">
        <f>F366+F369+F371+F374</f>
        <v>959100</v>
      </c>
      <c r="G376" s="244">
        <f t="shared" si="32"/>
        <v>99.22408441961514</v>
      </c>
      <c r="H376" s="135">
        <f>F376-D376</f>
        <v>-7500</v>
      </c>
    </row>
    <row r="377" spans="1:8" ht="27" customHeight="1" thickBot="1">
      <c r="A377" s="56"/>
      <c r="B377" s="2"/>
      <c r="C377" s="57"/>
      <c r="D377" s="213"/>
      <c r="E377" s="213"/>
      <c r="F377" s="213"/>
      <c r="G377" s="13"/>
      <c r="H377" s="13"/>
    </row>
    <row r="378" spans="1:8" ht="24" thickBot="1">
      <c r="A378" s="70" t="s">
        <v>237</v>
      </c>
      <c r="B378" s="70"/>
      <c r="C378" s="71"/>
      <c r="D378" s="212"/>
      <c r="E378" s="307"/>
      <c r="F378" s="212"/>
      <c r="G378" s="12"/>
      <c r="H378" s="6"/>
    </row>
    <row r="379" spans="1:8" ht="24" thickBot="1">
      <c r="A379" s="67" t="s">
        <v>238</v>
      </c>
      <c r="B379" s="67"/>
      <c r="C379" s="71"/>
      <c r="D379" s="212"/>
      <c r="E379" s="307"/>
      <c r="F379" s="212"/>
      <c r="G379" s="12"/>
      <c r="H379" s="6"/>
    </row>
    <row r="380" spans="1:8" ht="23.25">
      <c r="A380" s="72">
        <v>412000</v>
      </c>
      <c r="B380" s="80"/>
      <c r="C380" s="73" t="s">
        <v>53</v>
      </c>
      <c r="D380" s="214">
        <f>D381</f>
        <v>3000</v>
      </c>
      <c r="E380" s="214">
        <f>E381</f>
        <v>3000</v>
      </c>
      <c r="F380" s="214">
        <f>F381</f>
        <v>3000</v>
      </c>
      <c r="G380" s="157">
        <f>F380/D380*100</f>
        <v>100</v>
      </c>
      <c r="H380" s="134">
        <f>F380-D380</f>
        <v>0</v>
      </c>
    </row>
    <row r="381" spans="1:8" ht="24" thickBot="1">
      <c r="A381" s="53">
        <v>412700</v>
      </c>
      <c r="B381" s="16" t="s">
        <v>115</v>
      </c>
      <c r="C381" s="78" t="s">
        <v>66</v>
      </c>
      <c r="D381" s="216">
        <v>3000</v>
      </c>
      <c r="E381" s="181">
        <v>3000</v>
      </c>
      <c r="F381" s="216">
        <v>3000</v>
      </c>
      <c r="G381" s="10">
        <f>F381/D381*100</f>
        <v>100</v>
      </c>
      <c r="H381" s="133">
        <f>F381-D381</f>
        <v>0</v>
      </c>
    </row>
    <row r="382" spans="1:8" ht="23.25" thickBot="1">
      <c r="A382" s="96"/>
      <c r="B382" s="97" t="s">
        <v>239</v>
      </c>
      <c r="C382" s="93"/>
      <c r="D382" s="212"/>
      <c r="E382" s="212"/>
      <c r="F382" s="212"/>
      <c r="G382" s="106"/>
      <c r="H382" s="99"/>
    </row>
    <row r="383" spans="1:8" ht="23.25" thickBot="1">
      <c r="A383" s="94"/>
      <c r="B383" s="95" t="s">
        <v>240</v>
      </c>
      <c r="C383" s="92"/>
      <c r="D383" s="219">
        <f>D380</f>
        <v>3000</v>
      </c>
      <c r="E383" s="219">
        <f>E380</f>
        <v>3000</v>
      </c>
      <c r="F383" s="219">
        <f>F380</f>
        <v>3000</v>
      </c>
      <c r="G383" s="244">
        <f>F383/D383*100</f>
        <v>100</v>
      </c>
      <c r="H383" s="135">
        <f>F383-D383</f>
        <v>0</v>
      </c>
    </row>
    <row r="384" spans="1:8" ht="23.25" thickBot="1">
      <c r="A384" s="68"/>
      <c r="B384" s="69"/>
      <c r="C384" s="69"/>
      <c r="D384" s="213"/>
      <c r="E384" s="213"/>
      <c r="F384" s="213"/>
      <c r="G384" s="13"/>
      <c r="H384" s="13"/>
    </row>
    <row r="385" spans="1:8" ht="23.25" thickBot="1">
      <c r="A385" s="70" t="s">
        <v>241</v>
      </c>
      <c r="B385" s="81"/>
      <c r="C385" s="81"/>
      <c r="D385" s="212"/>
      <c r="E385" s="307"/>
      <c r="F385" s="212"/>
      <c r="G385" s="12"/>
      <c r="H385" s="12"/>
    </row>
    <row r="386" spans="1:8" ht="23.25" thickBot="1">
      <c r="A386" s="70" t="s">
        <v>242</v>
      </c>
      <c r="B386" s="81"/>
      <c r="C386" s="81"/>
      <c r="D386" s="212"/>
      <c r="E386" s="307"/>
      <c r="F386" s="212"/>
      <c r="G386" s="12"/>
      <c r="H386" s="12"/>
    </row>
    <row r="387" spans="1:8" ht="23.25" thickBot="1">
      <c r="A387" s="67" t="s">
        <v>243</v>
      </c>
      <c r="B387" s="81"/>
      <c r="C387" s="81"/>
      <c r="D387" s="212"/>
      <c r="E387" s="307"/>
      <c r="F387" s="212"/>
      <c r="G387" s="12"/>
      <c r="H387" s="12"/>
    </row>
    <row r="388" spans="1:8" ht="23.25">
      <c r="A388" s="72">
        <v>412000</v>
      </c>
      <c r="B388" s="74"/>
      <c r="C388" s="73" t="s">
        <v>53</v>
      </c>
      <c r="D388" s="214">
        <f>D389+D390+D392+D391+D393+D394</f>
        <v>245000</v>
      </c>
      <c r="E388" s="214">
        <f>E389+E390+E392+E391+E393+E394</f>
        <v>121002</v>
      </c>
      <c r="F388" s="214">
        <f>F389+F390+F392+F391+F393+F394</f>
        <v>230000</v>
      </c>
      <c r="G388" s="157">
        <f>F388/D388*100</f>
        <v>93.87755102040816</v>
      </c>
      <c r="H388" s="134">
        <f aca="true" t="shared" si="34" ref="H388:H397">F388-D388</f>
        <v>-15000</v>
      </c>
    </row>
    <row r="389" spans="1:8" ht="23.25">
      <c r="A389" s="17">
        <v>412200</v>
      </c>
      <c r="B389" s="23" t="s">
        <v>115</v>
      </c>
      <c r="C389" s="24" t="s">
        <v>244</v>
      </c>
      <c r="D389" s="186">
        <v>115000</v>
      </c>
      <c r="E389" s="191">
        <v>60469</v>
      </c>
      <c r="F389" s="186">
        <v>115000</v>
      </c>
      <c r="G389" s="10">
        <f aca="true" t="shared" si="35" ref="G389:G395">F389/D389*100</f>
        <v>100</v>
      </c>
      <c r="H389" s="133">
        <f t="shared" si="34"/>
        <v>0</v>
      </c>
    </row>
    <row r="390" spans="1:8" ht="23.25">
      <c r="A390" s="17">
        <v>412300</v>
      </c>
      <c r="B390" s="23" t="s">
        <v>115</v>
      </c>
      <c r="C390" s="24" t="s">
        <v>57</v>
      </c>
      <c r="D390" s="186">
        <v>40000</v>
      </c>
      <c r="E390" s="191">
        <v>23377</v>
      </c>
      <c r="F390" s="186">
        <v>40000</v>
      </c>
      <c r="G390" s="10">
        <f t="shared" si="35"/>
        <v>100</v>
      </c>
      <c r="H390" s="133">
        <f t="shared" si="34"/>
        <v>0</v>
      </c>
    </row>
    <row r="391" spans="1:8" ht="23.25">
      <c r="A391" s="17">
        <v>412500</v>
      </c>
      <c r="B391" s="23" t="s">
        <v>115</v>
      </c>
      <c r="C391" s="24" t="s">
        <v>61</v>
      </c>
      <c r="D391" s="186">
        <v>20000</v>
      </c>
      <c r="E391" s="191">
        <v>9351</v>
      </c>
      <c r="F391" s="186">
        <v>20000</v>
      </c>
      <c r="G391" s="10">
        <f t="shared" si="35"/>
        <v>100</v>
      </c>
      <c r="H391" s="133">
        <f t="shared" si="34"/>
        <v>0</v>
      </c>
    </row>
    <row r="392" spans="1:8" ht="23.25">
      <c r="A392" s="17" t="s">
        <v>62</v>
      </c>
      <c r="B392" s="23" t="s">
        <v>115</v>
      </c>
      <c r="C392" s="24" t="s">
        <v>64</v>
      </c>
      <c r="D392" s="186">
        <v>40000</v>
      </c>
      <c r="E392" s="191">
        <v>17264</v>
      </c>
      <c r="F392" s="186">
        <v>30000</v>
      </c>
      <c r="G392" s="10">
        <f t="shared" si="35"/>
        <v>75</v>
      </c>
      <c r="H392" s="133">
        <f t="shared" si="34"/>
        <v>-10000</v>
      </c>
    </row>
    <row r="393" spans="1:8" ht="23.25">
      <c r="A393" s="17">
        <v>412700</v>
      </c>
      <c r="B393" s="23" t="s">
        <v>115</v>
      </c>
      <c r="C393" s="24" t="s">
        <v>66</v>
      </c>
      <c r="D393" s="186">
        <v>20000</v>
      </c>
      <c r="E393" s="191">
        <v>9691</v>
      </c>
      <c r="F393" s="186">
        <v>20000</v>
      </c>
      <c r="G393" s="10">
        <f t="shared" si="35"/>
        <v>100</v>
      </c>
      <c r="H393" s="133">
        <f t="shared" si="34"/>
        <v>0</v>
      </c>
    </row>
    <row r="394" spans="1:8" ht="23.25">
      <c r="A394" s="17" t="s">
        <v>68</v>
      </c>
      <c r="B394" s="23" t="s">
        <v>115</v>
      </c>
      <c r="C394" s="24" t="s">
        <v>245</v>
      </c>
      <c r="D394" s="186">
        <v>10000</v>
      </c>
      <c r="E394" s="191">
        <v>850</v>
      </c>
      <c r="F394" s="186">
        <v>5000</v>
      </c>
      <c r="G394" s="10">
        <f t="shared" si="35"/>
        <v>50</v>
      </c>
      <c r="H394" s="133">
        <f t="shared" si="34"/>
        <v>-5000</v>
      </c>
    </row>
    <row r="395" spans="1:8" ht="23.25">
      <c r="A395" s="19">
        <v>511000</v>
      </c>
      <c r="B395" s="23"/>
      <c r="C395" s="21" t="s">
        <v>94</v>
      </c>
      <c r="D395" s="187">
        <f>D396+D397</f>
        <v>30000</v>
      </c>
      <c r="E395" s="187">
        <f>E396+E397</f>
        <v>18273</v>
      </c>
      <c r="F395" s="187">
        <f>F396+F397</f>
        <v>26000</v>
      </c>
      <c r="G395" s="157">
        <f t="shared" si="35"/>
        <v>86.66666666666667</v>
      </c>
      <c r="H395" s="134">
        <f t="shared" si="34"/>
        <v>-4000</v>
      </c>
    </row>
    <row r="396" spans="1:8" ht="23.25">
      <c r="A396" s="17">
        <v>511300</v>
      </c>
      <c r="B396" s="23" t="s">
        <v>115</v>
      </c>
      <c r="C396" s="24" t="s">
        <v>100</v>
      </c>
      <c r="D396" s="220">
        <v>20000</v>
      </c>
      <c r="E396" s="334">
        <v>13680</v>
      </c>
      <c r="F396" s="334">
        <v>16000</v>
      </c>
      <c r="G396" s="10">
        <f>F396/D396*100</f>
        <v>80</v>
      </c>
      <c r="H396" s="133">
        <f t="shared" si="34"/>
        <v>-4000</v>
      </c>
    </row>
    <row r="397" spans="1:8" ht="24" thickBot="1">
      <c r="A397" s="53" t="s">
        <v>105</v>
      </c>
      <c r="B397" s="16" t="s">
        <v>115</v>
      </c>
      <c r="C397" s="78" t="s">
        <v>247</v>
      </c>
      <c r="D397" s="181">
        <v>10000</v>
      </c>
      <c r="E397" s="181">
        <v>4593</v>
      </c>
      <c r="F397" s="181">
        <v>10000</v>
      </c>
      <c r="G397" s="10">
        <f>F397/D397*100</f>
        <v>100</v>
      </c>
      <c r="H397" s="133">
        <f t="shared" si="34"/>
        <v>0</v>
      </c>
    </row>
    <row r="398" spans="1:8" ht="24" thickBot="1">
      <c r="A398" s="65"/>
      <c r="B398" s="77"/>
      <c r="C398" s="67" t="s">
        <v>248</v>
      </c>
      <c r="D398" s="212"/>
      <c r="E398" s="307"/>
      <c r="F398" s="212"/>
      <c r="G398" s="12"/>
      <c r="H398" s="6"/>
    </row>
    <row r="399" spans="1:8" ht="24" thickBot="1">
      <c r="A399" s="65"/>
      <c r="B399" s="77"/>
      <c r="C399" s="67" t="s">
        <v>242</v>
      </c>
      <c r="D399" s="212">
        <f>D388+D395</f>
        <v>275000</v>
      </c>
      <c r="E399" s="212">
        <f>E388+E395</f>
        <v>139275</v>
      </c>
      <c r="F399" s="212">
        <f>F388+F395</f>
        <v>256000</v>
      </c>
      <c r="G399" s="244">
        <f>F399/D399*100</f>
        <v>93.0909090909091</v>
      </c>
      <c r="H399" s="135">
        <f>F399-D399</f>
        <v>-19000</v>
      </c>
    </row>
    <row r="400" spans="1:8" ht="27" customHeight="1" thickBot="1">
      <c r="A400" s="56"/>
      <c r="B400" s="82"/>
      <c r="C400" s="28"/>
      <c r="D400" s="213"/>
      <c r="E400" s="213"/>
      <c r="F400" s="213"/>
      <c r="G400" s="13"/>
      <c r="H400" s="13"/>
    </row>
    <row r="401" spans="1:8" ht="24" thickBot="1">
      <c r="A401" s="70" t="s">
        <v>249</v>
      </c>
      <c r="B401" s="71"/>
      <c r="C401" s="71"/>
      <c r="D401" s="212"/>
      <c r="E401" s="307"/>
      <c r="F401" s="212"/>
      <c r="G401" s="12"/>
      <c r="H401" s="12"/>
    </row>
    <row r="402" spans="1:8" ht="24" thickBot="1">
      <c r="A402" s="67" t="s">
        <v>250</v>
      </c>
      <c r="B402" s="71"/>
      <c r="C402" s="71"/>
      <c r="D402" s="212"/>
      <c r="E402" s="307"/>
      <c r="F402" s="212"/>
      <c r="G402" s="12"/>
      <c r="H402" s="12"/>
    </row>
    <row r="403" spans="1:8" ht="23.25">
      <c r="A403" s="72">
        <v>411000</v>
      </c>
      <c r="B403" s="83"/>
      <c r="C403" s="73" t="s">
        <v>44</v>
      </c>
      <c r="D403" s="214">
        <f>D406+D407+D408</f>
        <v>194000</v>
      </c>
      <c r="E403" s="214">
        <f>E406+E407+E408</f>
        <v>108860</v>
      </c>
      <c r="F403" s="214">
        <f>F406+F407+F408</f>
        <v>194000</v>
      </c>
      <c r="G403" s="157">
        <f aca="true" t="shared" si="36" ref="G403:G410">F403/D403*100</f>
        <v>100</v>
      </c>
      <c r="H403" s="134">
        <f aca="true" t="shared" si="37" ref="H403:H423">F403-D403</f>
        <v>0</v>
      </c>
    </row>
    <row r="404" spans="1:8" ht="23.25">
      <c r="A404" s="17" t="s">
        <v>45</v>
      </c>
      <c r="B404" s="23" t="s">
        <v>251</v>
      </c>
      <c r="C404" s="24" t="s">
        <v>175</v>
      </c>
      <c r="D404" s="191">
        <v>91000</v>
      </c>
      <c r="E404" s="191">
        <v>55270</v>
      </c>
      <c r="F404" s="191">
        <v>88000</v>
      </c>
      <c r="G404" s="10">
        <f t="shared" si="36"/>
        <v>96.7032967032967</v>
      </c>
      <c r="H404" s="133">
        <f t="shared" si="37"/>
        <v>-3000</v>
      </c>
    </row>
    <row r="405" spans="1:8" ht="23.25">
      <c r="A405" s="17" t="s">
        <v>45</v>
      </c>
      <c r="B405" s="23" t="s">
        <v>251</v>
      </c>
      <c r="C405" s="24" t="s">
        <v>47</v>
      </c>
      <c r="D405" s="191">
        <v>60000</v>
      </c>
      <c r="E405" s="191">
        <v>34507</v>
      </c>
      <c r="F405" s="191">
        <v>59000</v>
      </c>
      <c r="G405" s="10">
        <f t="shared" si="36"/>
        <v>98.33333333333333</v>
      </c>
      <c r="H405" s="133">
        <f t="shared" si="37"/>
        <v>-1000</v>
      </c>
    </row>
    <row r="406" spans="1:8" ht="23.25">
      <c r="A406" s="19">
        <v>411100</v>
      </c>
      <c r="B406" s="23"/>
      <c r="C406" s="21" t="s">
        <v>48</v>
      </c>
      <c r="D406" s="187">
        <f>D404+D405</f>
        <v>151000</v>
      </c>
      <c r="E406" s="187">
        <f>E404+E405</f>
        <v>89777</v>
      </c>
      <c r="F406" s="187">
        <f>F404+F405</f>
        <v>147000</v>
      </c>
      <c r="G406" s="157">
        <f t="shared" si="36"/>
        <v>97.35099337748345</v>
      </c>
      <c r="H406" s="134">
        <f t="shared" si="37"/>
        <v>-4000</v>
      </c>
    </row>
    <row r="407" spans="1:8" ht="23.25">
      <c r="A407" s="160">
        <v>411200</v>
      </c>
      <c r="B407" s="161" t="s">
        <v>251</v>
      </c>
      <c r="C407" s="132" t="s">
        <v>252</v>
      </c>
      <c r="D407" s="186">
        <v>28000</v>
      </c>
      <c r="E407" s="191">
        <v>13169</v>
      </c>
      <c r="F407" s="186">
        <v>31000</v>
      </c>
      <c r="G407" s="10">
        <f t="shared" si="36"/>
        <v>110.71428571428572</v>
      </c>
      <c r="H407" s="133">
        <f t="shared" si="37"/>
        <v>3000</v>
      </c>
    </row>
    <row r="408" spans="1:8" ht="23.25">
      <c r="A408" s="160" t="s">
        <v>50</v>
      </c>
      <c r="B408" s="161" t="s">
        <v>251</v>
      </c>
      <c r="C408" s="132" t="s">
        <v>253</v>
      </c>
      <c r="D408" s="186">
        <v>15000</v>
      </c>
      <c r="E408" s="191">
        <v>5914</v>
      </c>
      <c r="F408" s="186">
        <v>16000</v>
      </c>
      <c r="G408" s="10">
        <f t="shared" si="36"/>
        <v>106.66666666666667</v>
      </c>
      <c r="H408" s="133">
        <f t="shared" si="37"/>
        <v>1000</v>
      </c>
    </row>
    <row r="409" spans="1:8" ht="23.25">
      <c r="A409" s="19">
        <v>411200</v>
      </c>
      <c r="B409" s="23"/>
      <c r="C409" s="21" t="s">
        <v>339</v>
      </c>
      <c r="D409" s="214">
        <f>SUM(D407:D408)</f>
        <v>43000</v>
      </c>
      <c r="E409" s="214">
        <f>SUM(E407:E408)</f>
        <v>19083</v>
      </c>
      <c r="F409" s="214">
        <f>SUM(F407:F408)</f>
        <v>47000</v>
      </c>
      <c r="G409" s="157">
        <f t="shared" si="36"/>
        <v>109.30232558139534</v>
      </c>
      <c r="H409" s="134">
        <f t="shared" si="37"/>
        <v>4000</v>
      </c>
    </row>
    <row r="410" spans="1:8" ht="23.25">
      <c r="A410" s="19">
        <v>412000</v>
      </c>
      <c r="B410" s="23"/>
      <c r="C410" s="21" t="s">
        <v>53</v>
      </c>
      <c r="D410" s="187">
        <f>D411+D412+D414+D413+D415+D416</f>
        <v>39500</v>
      </c>
      <c r="E410" s="187">
        <f>E411+E412+E414+E413+E415+E416</f>
        <v>23775</v>
      </c>
      <c r="F410" s="187">
        <f>F411+F412+F414+F413+F415+F416</f>
        <v>53000</v>
      </c>
      <c r="G410" s="157">
        <f t="shared" si="36"/>
        <v>134.17721518987344</v>
      </c>
      <c r="H410" s="134">
        <f t="shared" si="37"/>
        <v>13500</v>
      </c>
    </row>
    <row r="411" spans="1:8" ht="23.25">
      <c r="A411" s="17">
        <v>412200</v>
      </c>
      <c r="B411" s="23" t="s">
        <v>251</v>
      </c>
      <c r="C411" s="24" t="s">
        <v>254</v>
      </c>
      <c r="D411" s="191">
        <v>12500</v>
      </c>
      <c r="E411" s="191">
        <v>6862</v>
      </c>
      <c r="F411" s="191">
        <v>26000</v>
      </c>
      <c r="G411" s="10">
        <f aca="true" t="shared" si="38" ref="G411:G417">F411/D411*100</f>
        <v>208</v>
      </c>
      <c r="H411" s="133">
        <f t="shared" si="37"/>
        <v>13500</v>
      </c>
    </row>
    <row r="412" spans="1:8" ht="23.25">
      <c r="A412" s="17">
        <v>412300</v>
      </c>
      <c r="B412" s="23" t="s">
        <v>251</v>
      </c>
      <c r="C412" s="24" t="s">
        <v>57</v>
      </c>
      <c r="D412" s="191">
        <v>5000</v>
      </c>
      <c r="E412" s="191">
        <v>2812</v>
      </c>
      <c r="F412" s="191">
        <v>5000</v>
      </c>
      <c r="G412" s="10">
        <f t="shared" si="38"/>
        <v>100</v>
      </c>
      <c r="H412" s="133">
        <f t="shared" si="37"/>
        <v>0</v>
      </c>
    </row>
    <row r="413" spans="1:8" ht="23.25">
      <c r="A413" s="17">
        <v>412500</v>
      </c>
      <c r="B413" s="23" t="s">
        <v>251</v>
      </c>
      <c r="C413" s="24" t="s">
        <v>61</v>
      </c>
      <c r="D413" s="191">
        <v>1000</v>
      </c>
      <c r="E413" s="191">
        <v>495</v>
      </c>
      <c r="F413" s="191">
        <v>1000</v>
      </c>
      <c r="G413" s="10">
        <f t="shared" si="38"/>
        <v>100</v>
      </c>
      <c r="H413" s="133">
        <f t="shared" si="37"/>
        <v>0</v>
      </c>
    </row>
    <row r="414" spans="1:8" ht="23.25">
      <c r="A414" s="17" t="s">
        <v>62</v>
      </c>
      <c r="B414" s="23" t="s">
        <v>251</v>
      </c>
      <c r="C414" s="24" t="s">
        <v>63</v>
      </c>
      <c r="D414" s="191">
        <v>6000</v>
      </c>
      <c r="E414" s="191">
        <v>4028</v>
      </c>
      <c r="F414" s="191">
        <v>6000</v>
      </c>
      <c r="G414" s="10">
        <f t="shared" si="38"/>
        <v>100</v>
      </c>
      <c r="H414" s="133">
        <f t="shared" si="37"/>
        <v>0</v>
      </c>
    </row>
    <row r="415" spans="1:8" ht="23.25">
      <c r="A415" s="17" t="s">
        <v>65</v>
      </c>
      <c r="B415" s="23" t="s">
        <v>251</v>
      </c>
      <c r="C415" s="24" t="s">
        <v>66</v>
      </c>
      <c r="D415" s="191">
        <v>11000</v>
      </c>
      <c r="E415" s="191">
        <v>7581</v>
      </c>
      <c r="F415" s="191">
        <v>11000</v>
      </c>
      <c r="G415" s="10">
        <f t="shared" si="38"/>
        <v>100</v>
      </c>
      <c r="H415" s="133">
        <f t="shared" si="37"/>
        <v>0</v>
      </c>
    </row>
    <row r="416" spans="1:8" ht="23.25">
      <c r="A416" s="17">
        <v>412900</v>
      </c>
      <c r="B416" s="23" t="s">
        <v>251</v>
      </c>
      <c r="C416" s="24" t="s">
        <v>69</v>
      </c>
      <c r="D416" s="191">
        <v>4000</v>
      </c>
      <c r="E416" s="191">
        <v>1997</v>
      </c>
      <c r="F416" s="191">
        <v>4000</v>
      </c>
      <c r="G416" s="10">
        <f t="shared" si="38"/>
        <v>100</v>
      </c>
      <c r="H416" s="133">
        <f t="shared" si="37"/>
        <v>0</v>
      </c>
    </row>
    <row r="417" spans="1:8" ht="23.25">
      <c r="A417" s="19">
        <v>416000</v>
      </c>
      <c r="B417" s="23"/>
      <c r="C417" s="21" t="s">
        <v>255</v>
      </c>
      <c r="D417" s="187">
        <f>D418+D419+D420</f>
        <v>912000</v>
      </c>
      <c r="E417" s="187">
        <f>E418+E419+E420</f>
        <v>617720</v>
      </c>
      <c r="F417" s="187">
        <f>F418+F419+F420</f>
        <v>932000</v>
      </c>
      <c r="G417" s="157">
        <f t="shared" si="38"/>
        <v>102.19298245614034</v>
      </c>
      <c r="H417" s="134">
        <f t="shared" si="37"/>
        <v>20000</v>
      </c>
    </row>
    <row r="418" spans="1:8" ht="23.25">
      <c r="A418" s="17">
        <v>416100</v>
      </c>
      <c r="B418" s="23" t="s">
        <v>251</v>
      </c>
      <c r="C418" s="24" t="s">
        <v>256</v>
      </c>
      <c r="D418" s="191">
        <v>630000</v>
      </c>
      <c r="E418" s="191">
        <v>428730</v>
      </c>
      <c r="F418" s="191">
        <v>650000</v>
      </c>
      <c r="G418" s="10">
        <f aca="true" t="shared" si="39" ref="G418:G423">F418/D418*100</f>
        <v>103.17460317460319</v>
      </c>
      <c r="H418" s="133">
        <f t="shared" si="37"/>
        <v>20000</v>
      </c>
    </row>
    <row r="419" spans="1:8" ht="23.25">
      <c r="A419" s="17">
        <v>416200</v>
      </c>
      <c r="B419" s="23" t="s">
        <v>251</v>
      </c>
      <c r="C419" s="24" t="s">
        <v>257</v>
      </c>
      <c r="D419" s="191">
        <v>27000</v>
      </c>
      <c r="E419" s="191">
        <v>16568</v>
      </c>
      <c r="F419" s="191">
        <v>24000</v>
      </c>
      <c r="G419" s="10">
        <f t="shared" si="39"/>
        <v>88.88888888888889</v>
      </c>
      <c r="H419" s="133">
        <f t="shared" si="37"/>
        <v>-3000</v>
      </c>
    </row>
    <row r="420" spans="1:8" ht="23.25">
      <c r="A420" s="17">
        <v>416300</v>
      </c>
      <c r="B420" s="23" t="s">
        <v>251</v>
      </c>
      <c r="C420" s="24" t="s">
        <v>258</v>
      </c>
      <c r="D420" s="191">
        <v>255000</v>
      </c>
      <c r="E420" s="191">
        <v>172422</v>
      </c>
      <c r="F420" s="191">
        <v>258000</v>
      </c>
      <c r="G420" s="10">
        <f t="shared" si="39"/>
        <v>101.17647058823529</v>
      </c>
      <c r="H420" s="133">
        <f t="shared" si="37"/>
        <v>3000</v>
      </c>
    </row>
    <row r="421" spans="1:8" ht="23.25">
      <c r="A421" s="19">
        <v>511000</v>
      </c>
      <c r="B421" s="23"/>
      <c r="C421" s="21" t="s">
        <v>94</v>
      </c>
      <c r="D421" s="187">
        <f>D422+D423</f>
        <v>2500</v>
      </c>
      <c r="E421" s="187">
        <f>E422+E423</f>
        <v>215</v>
      </c>
      <c r="F421" s="187">
        <f>F422+F423</f>
        <v>2500</v>
      </c>
      <c r="G421" s="157">
        <f t="shared" si="39"/>
        <v>100</v>
      </c>
      <c r="H421" s="134">
        <f t="shared" si="37"/>
        <v>0</v>
      </c>
    </row>
    <row r="422" spans="1:8" ht="23.25">
      <c r="A422" s="17">
        <v>511300</v>
      </c>
      <c r="B422" s="23" t="s">
        <v>251</v>
      </c>
      <c r="C422" s="24" t="s">
        <v>100</v>
      </c>
      <c r="D422" s="191">
        <v>2000</v>
      </c>
      <c r="E422" s="191">
        <v>215</v>
      </c>
      <c r="F422" s="191">
        <v>2000</v>
      </c>
      <c r="G422" s="10">
        <f t="shared" si="39"/>
        <v>100</v>
      </c>
      <c r="H422" s="133">
        <f t="shared" si="37"/>
        <v>0</v>
      </c>
    </row>
    <row r="423" spans="1:8" ht="24" thickBot="1">
      <c r="A423" s="53" t="s">
        <v>105</v>
      </c>
      <c r="B423" s="16" t="s">
        <v>251</v>
      </c>
      <c r="C423" s="78" t="s">
        <v>247</v>
      </c>
      <c r="D423" s="222">
        <v>500</v>
      </c>
      <c r="E423" s="222">
        <v>0</v>
      </c>
      <c r="F423" s="222">
        <v>500</v>
      </c>
      <c r="G423" s="10">
        <f t="shared" si="39"/>
        <v>100</v>
      </c>
      <c r="H423" s="133">
        <f t="shared" si="37"/>
        <v>0</v>
      </c>
    </row>
    <row r="424" spans="1:8" ht="24" thickBot="1">
      <c r="A424" s="65"/>
      <c r="B424" s="14"/>
      <c r="C424" s="67" t="s">
        <v>259</v>
      </c>
      <c r="D424" s="223"/>
      <c r="E424" s="308"/>
      <c r="F424" s="223"/>
      <c r="G424" s="27"/>
      <c r="H424" s="25"/>
    </row>
    <row r="425" spans="1:8" ht="24" thickBot="1">
      <c r="A425" s="65"/>
      <c r="B425" s="14"/>
      <c r="C425" s="67" t="s">
        <v>249</v>
      </c>
      <c r="D425" s="212">
        <f>D403+D410+D417+D421</f>
        <v>1148000</v>
      </c>
      <c r="E425" s="212">
        <f>E403+E410+E417+E421</f>
        <v>750570</v>
      </c>
      <c r="F425" s="212">
        <f>F403+F410+F417+F421</f>
        <v>1181500</v>
      </c>
      <c r="G425" s="243">
        <f>F425/D425*100</f>
        <v>102.91811846689896</v>
      </c>
      <c r="H425" s="135">
        <f>F425-D425</f>
        <v>33500</v>
      </c>
    </row>
    <row r="426" spans="1:8" ht="96" customHeight="1" thickBot="1">
      <c r="A426" s="56"/>
      <c r="B426" s="2"/>
      <c r="C426" s="28"/>
      <c r="D426" s="213"/>
      <c r="E426" s="213"/>
      <c r="F426" s="213"/>
      <c r="G426" s="13"/>
      <c r="H426" s="13"/>
    </row>
    <row r="427" spans="1:8" ht="24" thickBot="1">
      <c r="A427" s="70" t="s">
        <v>260</v>
      </c>
      <c r="B427" s="70"/>
      <c r="C427" s="71"/>
      <c r="D427" s="212"/>
      <c r="E427" s="307"/>
      <c r="F427" s="212"/>
      <c r="G427" s="12"/>
      <c r="H427" s="12"/>
    </row>
    <row r="428" spans="1:8" ht="24" thickBot="1">
      <c r="A428" s="67" t="s">
        <v>261</v>
      </c>
      <c r="B428" s="67"/>
      <c r="C428" s="71"/>
      <c r="D428" s="212"/>
      <c r="E428" s="307"/>
      <c r="F428" s="212"/>
      <c r="G428" s="12"/>
      <c r="H428" s="12"/>
    </row>
    <row r="429" spans="1:8" ht="23.25">
      <c r="A429" s="72">
        <v>411000</v>
      </c>
      <c r="B429" s="83"/>
      <c r="C429" s="73" t="s">
        <v>44</v>
      </c>
      <c r="D429" s="214">
        <f>D432+D433+D434</f>
        <v>645000</v>
      </c>
      <c r="E429" s="214">
        <f>E432+E433+E434</f>
        <v>375358</v>
      </c>
      <c r="F429" s="214">
        <f>F432+F433+F434</f>
        <v>631500</v>
      </c>
      <c r="G429" s="157">
        <f aca="true" t="shared" si="40" ref="G429:G436">F429/D429*100</f>
        <v>97.90697674418605</v>
      </c>
      <c r="H429" s="134">
        <f>F429-D429</f>
        <v>-13500</v>
      </c>
    </row>
    <row r="430" spans="1:8" ht="23.25">
      <c r="A430" s="17">
        <v>411110</v>
      </c>
      <c r="B430" s="23" t="s">
        <v>262</v>
      </c>
      <c r="C430" s="24" t="s">
        <v>175</v>
      </c>
      <c r="D430" s="191">
        <v>294400</v>
      </c>
      <c r="E430" s="191">
        <v>194409</v>
      </c>
      <c r="F430" s="191">
        <v>295400</v>
      </c>
      <c r="G430" s="10">
        <f t="shared" si="40"/>
        <v>100.33967391304348</v>
      </c>
      <c r="H430" s="133">
        <f aca="true" t="shared" si="41" ref="H430:H467">F430-D430</f>
        <v>1000</v>
      </c>
    </row>
    <row r="431" spans="1:8" ht="23.25">
      <c r="A431" s="17" t="s">
        <v>45</v>
      </c>
      <c r="B431" s="23" t="s">
        <v>262</v>
      </c>
      <c r="C431" s="24" t="s">
        <v>47</v>
      </c>
      <c r="D431" s="191">
        <v>191800</v>
      </c>
      <c r="E431" s="191">
        <v>121964</v>
      </c>
      <c r="F431" s="191">
        <v>183000</v>
      </c>
      <c r="G431" s="10">
        <f t="shared" si="40"/>
        <v>95.4118873826903</v>
      </c>
      <c r="H431" s="133">
        <f t="shared" si="41"/>
        <v>-8800</v>
      </c>
    </row>
    <row r="432" spans="1:8" ht="23.25">
      <c r="A432" s="19">
        <v>411100</v>
      </c>
      <c r="B432" s="23"/>
      <c r="C432" s="21" t="s">
        <v>48</v>
      </c>
      <c r="D432" s="187">
        <f>D430+D431</f>
        <v>486200</v>
      </c>
      <c r="E432" s="187">
        <f>E430+E431</f>
        <v>316373</v>
      </c>
      <c r="F432" s="187">
        <f>F430+F431</f>
        <v>478400</v>
      </c>
      <c r="G432" s="157">
        <f t="shared" si="40"/>
        <v>98.3957219251337</v>
      </c>
      <c r="H432" s="134">
        <f t="shared" si="41"/>
        <v>-7800</v>
      </c>
    </row>
    <row r="433" spans="1:8" ht="23.25">
      <c r="A433" s="160">
        <v>411200</v>
      </c>
      <c r="B433" s="161" t="s">
        <v>262</v>
      </c>
      <c r="C433" s="132" t="s">
        <v>252</v>
      </c>
      <c r="D433" s="186">
        <v>100500</v>
      </c>
      <c r="E433" s="191">
        <v>38280</v>
      </c>
      <c r="F433" s="186">
        <v>97600</v>
      </c>
      <c r="G433" s="10">
        <f t="shared" si="40"/>
        <v>97.11442786069652</v>
      </c>
      <c r="H433" s="133">
        <f t="shared" si="41"/>
        <v>-2900</v>
      </c>
    </row>
    <row r="434" spans="1:8" ht="23.25">
      <c r="A434" s="160">
        <v>411290</v>
      </c>
      <c r="B434" s="161" t="s">
        <v>262</v>
      </c>
      <c r="C434" s="132" t="s">
        <v>253</v>
      </c>
      <c r="D434" s="186">
        <v>58300</v>
      </c>
      <c r="E434" s="191">
        <v>20705</v>
      </c>
      <c r="F434" s="186">
        <v>55500</v>
      </c>
      <c r="G434" s="10">
        <f t="shared" si="40"/>
        <v>95.19725557461408</v>
      </c>
      <c r="H434" s="133">
        <f t="shared" si="41"/>
        <v>-2800</v>
      </c>
    </row>
    <row r="435" spans="1:8" ht="23.25">
      <c r="A435" s="19">
        <v>411200</v>
      </c>
      <c r="B435" s="23"/>
      <c r="C435" s="21" t="s">
        <v>339</v>
      </c>
      <c r="D435" s="214">
        <f>SUM(D433:D434)</f>
        <v>158800</v>
      </c>
      <c r="E435" s="214">
        <f>SUM(E433:E434)</f>
        <v>58985</v>
      </c>
      <c r="F435" s="214">
        <f>SUM(F433:F434)</f>
        <v>153100</v>
      </c>
      <c r="G435" s="157">
        <f t="shared" si="40"/>
        <v>96.41057934508817</v>
      </c>
      <c r="H435" s="134">
        <f t="shared" si="41"/>
        <v>-5700</v>
      </c>
    </row>
    <row r="436" spans="1:8" ht="23.25">
      <c r="A436" s="19">
        <v>412000</v>
      </c>
      <c r="B436" s="23"/>
      <c r="C436" s="21" t="s">
        <v>53</v>
      </c>
      <c r="D436" s="187">
        <f>D437+D438+D439+D440+D441+D442+D443</f>
        <v>125000</v>
      </c>
      <c r="E436" s="187">
        <f>E437+E438+E439+E440+E441+E442+E443</f>
        <v>82921</v>
      </c>
      <c r="F436" s="187">
        <f>F437+F438+F439+F440+F441+F442+F443</f>
        <v>133700</v>
      </c>
      <c r="G436" s="157">
        <f t="shared" si="40"/>
        <v>106.96000000000001</v>
      </c>
      <c r="H436" s="134">
        <f t="shared" si="41"/>
        <v>8700</v>
      </c>
    </row>
    <row r="437" spans="1:8" ht="23.25">
      <c r="A437" s="17">
        <v>412200</v>
      </c>
      <c r="B437" s="23" t="s">
        <v>262</v>
      </c>
      <c r="C437" s="24" t="s">
        <v>254</v>
      </c>
      <c r="D437" s="191">
        <v>48000</v>
      </c>
      <c r="E437" s="191">
        <v>36700</v>
      </c>
      <c r="F437" s="191">
        <v>48000</v>
      </c>
      <c r="G437" s="10">
        <f aca="true" t="shared" si="42" ref="G437:G443">F437/D437*100</f>
        <v>100</v>
      </c>
      <c r="H437" s="133">
        <f t="shared" si="41"/>
        <v>0</v>
      </c>
    </row>
    <row r="438" spans="1:8" ht="23.25">
      <c r="A438" s="17">
        <v>412300</v>
      </c>
      <c r="B438" s="23" t="s">
        <v>262</v>
      </c>
      <c r="C438" s="24" t="s">
        <v>57</v>
      </c>
      <c r="D438" s="191">
        <v>10500</v>
      </c>
      <c r="E438" s="191">
        <v>6038</v>
      </c>
      <c r="F438" s="191">
        <v>11500</v>
      </c>
      <c r="G438" s="10">
        <f t="shared" si="42"/>
        <v>109.52380952380953</v>
      </c>
      <c r="H438" s="133">
        <f t="shared" si="41"/>
        <v>1000</v>
      </c>
    </row>
    <row r="439" spans="1:8" ht="23.25">
      <c r="A439" s="17" t="s">
        <v>58</v>
      </c>
      <c r="B439" s="23" t="s">
        <v>262</v>
      </c>
      <c r="C439" s="24" t="s">
        <v>59</v>
      </c>
      <c r="D439" s="191">
        <v>38000</v>
      </c>
      <c r="E439" s="191">
        <v>19489</v>
      </c>
      <c r="F439" s="191">
        <v>40400</v>
      </c>
      <c r="G439" s="10">
        <f t="shared" si="42"/>
        <v>106.3157894736842</v>
      </c>
      <c r="H439" s="133">
        <f>F439-D439</f>
        <v>2400</v>
      </c>
    </row>
    <row r="440" spans="1:8" ht="23.25">
      <c r="A440" s="17">
        <v>412500</v>
      </c>
      <c r="B440" s="23" t="s">
        <v>262</v>
      </c>
      <c r="C440" s="24" t="s">
        <v>61</v>
      </c>
      <c r="D440" s="191">
        <v>5000</v>
      </c>
      <c r="E440" s="191">
        <v>3491</v>
      </c>
      <c r="F440" s="191">
        <v>5000</v>
      </c>
      <c r="G440" s="10">
        <f t="shared" si="42"/>
        <v>100</v>
      </c>
      <c r="H440" s="133">
        <f t="shared" si="41"/>
        <v>0</v>
      </c>
    </row>
    <row r="441" spans="1:8" ht="23.25">
      <c r="A441" s="17" t="s">
        <v>62</v>
      </c>
      <c r="B441" s="23" t="s">
        <v>262</v>
      </c>
      <c r="C441" s="24" t="s">
        <v>63</v>
      </c>
      <c r="D441" s="191">
        <v>2000</v>
      </c>
      <c r="E441" s="191">
        <v>725</v>
      </c>
      <c r="F441" s="191">
        <v>2000</v>
      </c>
      <c r="G441" s="10">
        <f t="shared" si="42"/>
        <v>100</v>
      </c>
      <c r="H441" s="133">
        <f t="shared" si="41"/>
        <v>0</v>
      </c>
    </row>
    <row r="442" spans="1:8" ht="23.25">
      <c r="A442" s="17" t="s">
        <v>65</v>
      </c>
      <c r="B442" s="23" t="s">
        <v>262</v>
      </c>
      <c r="C442" s="24" t="s">
        <v>66</v>
      </c>
      <c r="D442" s="191">
        <v>9000</v>
      </c>
      <c r="E442" s="191">
        <v>4487</v>
      </c>
      <c r="F442" s="191">
        <v>9000</v>
      </c>
      <c r="G442" s="10">
        <f t="shared" si="42"/>
        <v>100</v>
      </c>
      <c r="H442" s="133">
        <f t="shared" si="41"/>
        <v>0</v>
      </c>
    </row>
    <row r="443" spans="1:8" ht="23.25">
      <c r="A443" s="17">
        <v>412900</v>
      </c>
      <c r="B443" s="23" t="s">
        <v>262</v>
      </c>
      <c r="C443" s="24" t="s">
        <v>69</v>
      </c>
      <c r="D443" s="191">
        <v>12500</v>
      </c>
      <c r="E443" s="191">
        <v>11991</v>
      </c>
      <c r="F443" s="191">
        <v>17800</v>
      </c>
      <c r="G443" s="10">
        <f t="shared" si="42"/>
        <v>142.4</v>
      </c>
      <c r="H443" s="133">
        <f t="shared" si="41"/>
        <v>5300</v>
      </c>
    </row>
    <row r="444" spans="1:8" ht="22.5">
      <c r="A444" s="235" t="s">
        <v>81</v>
      </c>
      <c r="B444" s="236"/>
      <c r="C444" s="156" t="s">
        <v>393</v>
      </c>
      <c r="D444" s="188">
        <v>0</v>
      </c>
      <c r="E444" s="187">
        <f>SUM(E445)</f>
        <v>707</v>
      </c>
      <c r="F444" s="187">
        <f>SUM(F445)</f>
        <v>800</v>
      </c>
      <c r="G444" s="4">
        <v>0</v>
      </c>
      <c r="H444" s="100">
        <f t="shared" si="41"/>
        <v>800</v>
      </c>
    </row>
    <row r="445" spans="1:8" ht="23.25">
      <c r="A445" s="17" t="s">
        <v>81</v>
      </c>
      <c r="B445" s="23" t="s">
        <v>262</v>
      </c>
      <c r="C445" s="24" t="s">
        <v>394</v>
      </c>
      <c r="D445" s="191">
        <v>0</v>
      </c>
      <c r="E445" s="186">
        <v>707</v>
      </c>
      <c r="F445" s="186">
        <v>800</v>
      </c>
      <c r="G445" s="10">
        <v>0</v>
      </c>
      <c r="H445" s="133">
        <f t="shared" si="41"/>
        <v>800</v>
      </c>
    </row>
    <row r="446" spans="1:8" ht="23.25">
      <c r="A446" s="19">
        <v>511000</v>
      </c>
      <c r="B446" s="23"/>
      <c r="C446" s="21" t="s">
        <v>94</v>
      </c>
      <c r="D446" s="187">
        <f>D447+D448</f>
        <v>9500</v>
      </c>
      <c r="E446" s="187">
        <f>E447+E448</f>
        <v>4126</v>
      </c>
      <c r="F446" s="187">
        <f>F447+F448</f>
        <v>9500</v>
      </c>
      <c r="G446" s="157">
        <f>F446/D446*100</f>
        <v>100</v>
      </c>
      <c r="H446" s="134">
        <f t="shared" si="41"/>
        <v>0</v>
      </c>
    </row>
    <row r="447" spans="1:8" ht="23.25">
      <c r="A447" s="17">
        <v>511300</v>
      </c>
      <c r="B447" s="23" t="s">
        <v>262</v>
      </c>
      <c r="C447" s="24" t="s">
        <v>100</v>
      </c>
      <c r="D447" s="191">
        <v>7000</v>
      </c>
      <c r="E447" s="191">
        <v>3946</v>
      </c>
      <c r="F447" s="191">
        <v>7000</v>
      </c>
      <c r="G447" s="10">
        <f>F447/D447*100</f>
        <v>100</v>
      </c>
      <c r="H447" s="133">
        <f t="shared" si="41"/>
        <v>0</v>
      </c>
    </row>
    <row r="448" spans="1:8" ht="24" thickBot="1">
      <c r="A448" s="53" t="s">
        <v>105</v>
      </c>
      <c r="B448" s="16" t="s">
        <v>262</v>
      </c>
      <c r="C448" s="78" t="s">
        <v>263</v>
      </c>
      <c r="D448" s="191">
        <v>2500</v>
      </c>
      <c r="E448" s="191">
        <v>180</v>
      </c>
      <c r="F448" s="191">
        <v>2500</v>
      </c>
      <c r="G448" s="242">
        <f>F448/D448*100</f>
        <v>100</v>
      </c>
      <c r="H448" s="255">
        <f t="shared" si="41"/>
        <v>0</v>
      </c>
    </row>
    <row r="449" spans="1:8" ht="24" thickBot="1">
      <c r="A449" s="65"/>
      <c r="B449" s="84"/>
      <c r="C449" s="67" t="s">
        <v>264</v>
      </c>
      <c r="D449" s="212">
        <f>D429+D436+D446</f>
        <v>779500</v>
      </c>
      <c r="E449" s="212">
        <f>E429+E436+E446+E444</f>
        <v>463112</v>
      </c>
      <c r="F449" s="212">
        <f>F429+F436+F446+F444</f>
        <v>775500</v>
      </c>
      <c r="G449" s="244">
        <f>F449/D449*100</f>
        <v>99.4868505452213</v>
      </c>
      <c r="H449" s="135">
        <f>F449-D449</f>
        <v>-4000</v>
      </c>
    </row>
    <row r="450" spans="1:8" ht="24" thickBot="1">
      <c r="A450" s="56"/>
      <c r="B450" s="2"/>
      <c r="C450" s="28"/>
      <c r="D450" s="213"/>
      <c r="E450" s="310"/>
      <c r="F450" s="213"/>
      <c r="G450" s="13"/>
      <c r="H450" s="13"/>
    </row>
    <row r="451" spans="1:8" ht="24" thickBot="1">
      <c r="A451" s="70" t="s">
        <v>265</v>
      </c>
      <c r="B451" s="70"/>
      <c r="C451" s="71"/>
      <c r="D451" s="212"/>
      <c r="E451" s="307"/>
      <c r="F451" s="212"/>
      <c r="G451" s="12"/>
      <c r="H451" s="12"/>
    </row>
    <row r="452" spans="1:8" ht="24" thickBot="1">
      <c r="A452" s="67" t="s">
        <v>266</v>
      </c>
      <c r="B452" s="67"/>
      <c r="C452" s="71"/>
      <c r="D452" s="212"/>
      <c r="E452" s="307"/>
      <c r="F452" s="212"/>
      <c r="G452" s="12"/>
      <c r="H452" s="12"/>
    </row>
    <row r="453" spans="1:8" ht="23.25">
      <c r="A453" s="19">
        <v>411200</v>
      </c>
      <c r="B453" s="23"/>
      <c r="C453" s="21" t="s">
        <v>339</v>
      </c>
      <c r="D453" s="214">
        <f>SUM(D454:D454)</f>
        <v>6500</v>
      </c>
      <c r="E453" s="214">
        <f>SUM(E454:E454)</f>
        <v>3681</v>
      </c>
      <c r="F453" s="214">
        <f>SUM(F454:F454)</f>
        <v>6500</v>
      </c>
      <c r="G453" s="157">
        <f>F453/D453*100</f>
        <v>100</v>
      </c>
      <c r="H453" s="134">
        <f t="shared" si="41"/>
        <v>0</v>
      </c>
    </row>
    <row r="454" spans="1:8" ht="23.25">
      <c r="A454" s="160">
        <v>411200</v>
      </c>
      <c r="B454" s="161" t="s">
        <v>267</v>
      </c>
      <c r="C454" s="132" t="s">
        <v>252</v>
      </c>
      <c r="D454" s="186">
        <v>6500</v>
      </c>
      <c r="E454" s="191">
        <v>3681</v>
      </c>
      <c r="F454" s="186">
        <v>6500</v>
      </c>
      <c r="G454" s="10">
        <f>F454/D454*100</f>
        <v>100</v>
      </c>
      <c r="H454" s="133">
        <f t="shared" si="41"/>
        <v>0</v>
      </c>
    </row>
    <row r="455" spans="1:8" ht="22.5">
      <c r="A455" s="19">
        <v>412000</v>
      </c>
      <c r="B455" s="20" t="s">
        <v>267</v>
      </c>
      <c r="C455" s="21" t="s">
        <v>53</v>
      </c>
      <c r="D455" s="187">
        <f>SUM(D456:D462)</f>
        <v>65000</v>
      </c>
      <c r="E455" s="187">
        <f>SUM(E456:E462)</f>
        <v>32464</v>
      </c>
      <c r="F455" s="187">
        <f>SUM(F456:F462)</f>
        <v>59100</v>
      </c>
      <c r="G455" s="157">
        <f>F455/D455*100</f>
        <v>90.92307692307692</v>
      </c>
      <c r="H455" s="134">
        <f t="shared" si="41"/>
        <v>-5900</v>
      </c>
    </row>
    <row r="456" spans="1:8" ht="23.25">
      <c r="A456" s="17">
        <v>412200</v>
      </c>
      <c r="B456" s="23" t="s">
        <v>267</v>
      </c>
      <c r="C456" s="24" t="s">
        <v>254</v>
      </c>
      <c r="D456" s="191">
        <v>26500</v>
      </c>
      <c r="E456" s="191">
        <v>19436</v>
      </c>
      <c r="F456" s="191">
        <v>26500</v>
      </c>
      <c r="G456" s="10">
        <f aca="true" t="shared" si="43" ref="G456:G463">F456/D456*100</f>
        <v>100</v>
      </c>
      <c r="H456" s="133">
        <f t="shared" si="41"/>
        <v>0</v>
      </c>
    </row>
    <row r="457" spans="1:8" ht="23.25">
      <c r="A457" s="17">
        <v>412300</v>
      </c>
      <c r="B457" s="23" t="s">
        <v>267</v>
      </c>
      <c r="C457" s="24" t="s">
        <v>57</v>
      </c>
      <c r="D457" s="191">
        <v>6000</v>
      </c>
      <c r="E457" s="191">
        <v>3003</v>
      </c>
      <c r="F457" s="191">
        <v>6000</v>
      </c>
      <c r="G457" s="10">
        <f t="shared" si="43"/>
        <v>100</v>
      </c>
      <c r="H457" s="133">
        <f t="shared" si="41"/>
        <v>0</v>
      </c>
    </row>
    <row r="458" spans="1:8" ht="23.25">
      <c r="A458" s="17" t="s">
        <v>58</v>
      </c>
      <c r="B458" s="23" t="s">
        <v>267</v>
      </c>
      <c r="C458" s="24" t="s">
        <v>268</v>
      </c>
      <c r="D458" s="191">
        <v>3000</v>
      </c>
      <c r="E458" s="191">
        <v>0</v>
      </c>
      <c r="F458" s="191">
        <v>2000</v>
      </c>
      <c r="G458" s="10">
        <f t="shared" si="43"/>
        <v>66.66666666666666</v>
      </c>
      <c r="H458" s="133">
        <f t="shared" si="41"/>
        <v>-1000</v>
      </c>
    </row>
    <row r="459" spans="1:8" ht="23.25">
      <c r="A459" s="17">
        <v>412500</v>
      </c>
      <c r="B459" s="23" t="s">
        <v>267</v>
      </c>
      <c r="C459" s="24" t="s">
        <v>61</v>
      </c>
      <c r="D459" s="191">
        <v>4500</v>
      </c>
      <c r="E459" s="191">
        <v>1235</v>
      </c>
      <c r="F459" s="191">
        <v>4500</v>
      </c>
      <c r="G459" s="10">
        <f t="shared" si="43"/>
        <v>100</v>
      </c>
      <c r="H459" s="133">
        <f t="shared" si="41"/>
        <v>0</v>
      </c>
    </row>
    <row r="460" spans="1:8" ht="23.25">
      <c r="A460" s="17">
        <v>412600</v>
      </c>
      <c r="B460" s="23" t="s">
        <v>267</v>
      </c>
      <c r="C460" s="24" t="s">
        <v>63</v>
      </c>
      <c r="D460" s="191">
        <v>10500</v>
      </c>
      <c r="E460" s="191">
        <v>4868</v>
      </c>
      <c r="F460" s="191">
        <v>8000</v>
      </c>
      <c r="G460" s="10">
        <f t="shared" si="43"/>
        <v>76.19047619047619</v>
      </c>
      <c r="H460" s="133">
        <f t="shared" si="41"/>
        <v>-2500</v>
      </c>
    </row>
    <row r="461" spans="1:8" ht="23.25">
      <c r="A461" s="17" t="s">
        <v>65</v>
      </c>
      <c r="B461" s="23" t="s">
        <v>267</v>
      </c>
      <c r="C461" s="24" t="s">
        <v>66</v>
      </c>
      <c r="D461" s="191">
        <v>4000</v>
      </c>
      <c r="E461" s="191">
        <v>1842</v>
      </c>
      <c r="F461" s="191">
        <v>3700</v>
      </c>
      <c r="G461" s="10">
        <f t="shared" si="43"/>
        <v>92.5</v>
      </c>
      <c r="H461" s="133">
        <f t="shared" si="41"/>
        <v>-300</v>
      </c>
    </row>
    <row r="462" spans="1:8" ht="23.25">
      <c r="A462" s="17">
        <v>412900</v>
      </c>
      <c r="B462" s="23" t="s">
        <v>267</v>
      </c>
      <c r="C462" s="24" t="s">
        <v>69</v>
      </c>
      <c r="D462" s="191">
        <v>10500</v>
      </c>
      <c r="E462" s="191">
        <v>2080</v>
      </c>
      <c r="F462" s="191">
        <v>8400</v>
      </c>
      <c r="G462" s="10">
        <f t="shared" si="43"/>
        <v>80</v>
      </c>
      <c r="H462" s="133">
        <f t="shared" si="41"/>
        <v>-2100</v>
      </c>
    </row>
    <row r="463" spans="1:8" ht="23.25">
      <c r="A463" s="19">
        <v>416100</v>
      </c>
      <c r="B463" s="23"/>
      <c r="C463" s="21" t="s">
        <v>87</v>
      </c>
      <c r="D463" s="187">
        <f>D464</f>
        <v>2000</v>
      </c>
      <c r="E463" s="187">
        <f>E464</f>
        <v>1555</v>
      </c>
      <c r="F463" s="187">
        <f>F464</f>
        <v>2000</v>
      </c>
      <c r="G463" s="157">
        <f t="shared" si="43"/>
        <v>100</v>
      </c>
      <c r="H463" s="134">
        <f t="shared" si="41"/>
        <v>0</v>
      </c>
    </row>
    <row r="464" spans="1:8" ht="23.25">
      <c r="A464" s="17">
        <v>416100</v>
      </c>
      <c r="B464" s="23" t="s">
        <v>267</v>
      </c>
      <c r="C464" s="24" t="s">
        <v>269</v>
      </c>
      <c r="D464" s="191">
        <v>2000</v>
      </c>
      <c r="E464" s="191">
        <v>1555</v>
      </c>
      <c r="F464" s="191">
        <v>2000</v>
      </c>
      <c r="G464" s="10">
        <f>F464/D464*100</f>
        <v>100</v>
      </c>
      <c r="H464" s="133">
        <f t="shared" si="41"/>
        <v>0</v>
      </c>
    </row>
    <row r="465" spans="1:8" ht="23.25">
      <c r="A465" s="19">
        <v>511000</v>
      </c>
      <c r="B465" s="23"/>
      <c r="C465" s="21" t="s">
        <v>94</v>
      </c>
      <c r="D465" s="187">
        <f>D466+D467</f>
        <v>9000</v>
      </c>
      <c r="E465" s="187">
        <f>E466+E467</f>
        <v>2799</v>
      </c>
      <c r="F465" s="187">
        <f>F466+F467</f>
        <v>7000</v>
      </c>
      <c r="G465" s="157">
        <f>F465/D465*100</f>
        <v>77.77777777777779</v>
      </c>
      <c r="H465" s="134">
        <f t="shared" si="41"/>
        <v>-2000</v>
      </c>
    </row>
    <row r="466" spans="1:8" ht="23.25">
      <c r="A466" s="17">
        <v>511300</v>
      </c>
      <c r="B466" s="23" t="s">
        <v>267</v>
      </c>
      <c r="C466" s="24" t="s">
        <v>100</v>
      </c>
      <c r="D466" s="191">
        <v>8500</v>
      </c>
      <c r="E466" s="191">
        <v>2590</v>
      </c>
      <c r="F466" s="191">
        <v>6500</v>
      </c>
      <c r="G466" s="10">
        <f>F466/D466*100</f>
        <v>76.47058823529412</v>
      </c>
      <c r="H466" s="133">
        <f t="shared" si="41"/>
        <v>-2000</v>
      </c>
    </row>
    <row r="467" spans="1:8" ht="24" thickBot="1">
      <c r="A467" s="53" t="s">
        <v>105</v>
      </c>
      <c r="B467" s="16" t="s">
        <v>267</v>
      </c>
      <c r="C467" s="78" t="s">
        <v>270</v>
      </c>
      <c r="D467" s="191">
        <v>500</v>
      </c>
      <c r="E467" s="191">
        <v>209</v>
      </c>
      <c r="F467" s="191">
        <v>500</v>
      </c>
      <c r="G467" s="242">
        <f>F467/D467*100</f>
        <v>100</v>
      </c>
      <c r="H467" s="255">
        <f t="shared" si="41"/>
        <v>0</v>
      </c>
    </row>
    <row r="468" spans="1:8" ht="24" thickBot="1">
      <c r="A468" s="65"/>
      <c r="B468" s="14"/>
      <c r="C468" s="67" t="s">
        <v>271</v>
      </c>
      <c r="D468" s="212">
        <f>D453+D455+D463+D465</f>
        <v>82500</v>
      </c>
      <c r="E468" s="212">
        <f>E453+E455+E463+E465</f>
        <v>40499</v>
      </c>
      <c r="F468" s="212">
        <f>F453+F455+F463+F465</f>
        <v>74600</v>
      </c>
      <c r="G468" s="244">
        <f>F468/D468*100</f>
        <v>90.42424242424244</v>
      </c>
      <c r="H468" s="135">
        <f>F468-D468</f>
        <v>-7900</v>
      </c>
    </row>
    <row r="469" spans="1:8" ht="23.25" thickBot="1">
      <c r="A469" s="85"/>
      <c r="B469" s="86"/>
      <c r="C469" s="86"/>
      <c r="D469" s="213"/>
      <c r="E469" s="310"/>
      <c r="F469" s="213"/>
      <c r="G469" s="13"/>
      <c r="H469" s="13"/>
    </row>
    <row r="470" spans="1:8" ht="24" thickBot="1">
      <c r="A470" s="70" t="s">
        <v>272</v>
      </c>
      <c r="B470" s="70"/>
      <c r="C470" s="71"/>
      <c r="D470" s="223"/>
      <c r="E470" s="308"/>
      <c r="F470" s="223"/>
      <c r="G470" s="25"/>
      <c r="H470" s="25"/>
    </row>
    <row r="471" spans="1:8" ht="24" thickBot="1">
      <c r="A471" s="67" t="s">
        <v>273</v>
      </c>
      <c r="B471" s="67"/>
      <c r="C471" s="71"/>
      <c r="D471" s="223"/>
      <c r="E471" s="308"/>
      <c r="F471" s="223"/>
      <c r="G471" s="25"/>
      <c r="H471" s="25"/>
    </row>
    <row r="472" spans="1:8" ht="23.25">
      <c r="A472" s="19">
        <v>411200</v>
      </c>
      <c r="B472" s="23"/>
      <c r="C472" s="21" t="s">
        <v>339</v>
      </c>
      <c r="D472" s="214">
        <f>SUM(D473:D474)</f>
        <v>10500</v>
      </c>
      <c r="E472" s="214">
        <f>SUM(E473:E474)</f>
        <v>3421</v>
      </c>
      <c r="F472" s="214">
        <f>SUM(F473:F474)</f>
        <v>7500</v>
      </c>
      <c r="G472" s="157">
        <f>F472/D472*100</f>
        <v>71.42857142857143</v>
      </c>
      <c r="H472" s="134">
        <f aca="true" t="shared" si="44" ref="H472:H487">F472-D472</f>
        <v>-3000</v>
      </c>
    </row>
    <row r="473" spans="1:8" ht="23.25">
      <c r="A473" s="160">
        <v>411200</v>
      </c>
      <c r="B473" s="161" t="s">
        <v>267</v>
      </c>
      <c r="C473" s="132" t="s">
        <v>252</v>
      </c>
      <c r="D473" s="186">
        <v>8500</v>
      </c>
      <c r="E473" s="191">
        <v>3161</v>
      </c>
      <c r="F473" s="186">
        <v>7000</v>
      </c>
      <c r="G473" s="10">
        <f>F473/D473*100</f>
        <v>82.35294117647058</v>
      </c>
      <c r="H473" s="133">
        <f t="shared" si="44"/>
        <v>-1500</v>
      </c>
    </row>
    <row r="474" spans="1:8" ht="23.25">
      <c r="A474" s="160">
        <v>411290</v>
      </c>
      <c r="B474" s="161" t="s">
        <v>267</v>
      </c>
      <c r="C474" s="132" t="s">
        <v>253</v>
      </c>
      <c r="D474" s="186">
        <v>2000</v>
      </c>
      <c r="E474" s="191">
        <v>260</v>
      </c>
      <c r="F474" s="186">
        <v>500</v>
      </c>
      <c r="G474" s="10">
        <f>F474/D474*100</f>
        <v>25</v>
      </c>
      <c r="H474" s="133">
        <f t="shared" si="44"/>
        <v>-1500</v>
      </c>
    </row>
    <row r="475" spans="1:8" ht="23.25">
      <c r="A475" s="19">
        <v>412000</v>
      </c>
      <c r="B475" s="23"/>
      <c r="C475" s="21" t="s">
        <v>53</v>
      </c>
      <c r="D475" s="187">
        <f>D476+D477+D479+D480+D481+D482+D478</f>
        <v>71500</v>
      </c>
      <c r="E475" s="187">
        <f>E476+E477+E479+E480+E481+E482+E478</f>
        <v>32543</v>
      </c>
      <c r="F475" s="187">
        <f>F476+F477+F479+F480+F481+F482+F478</f>
        <v>65500</v>
      </c>
      <c r="G475" s="157">
        <f>F475/D475*100</f>
        <v>91.6083916083916</v>
      </c>
      <c r="H475" s="134">
        <f t="shared" si="44"/>
        <v>-6000</v>
      </c>
    </row>
    <row r="476" spans="1:8" ht="23.25">
      <c r="A476" s="17">
        <v>412200</v>
      </c>
      <c r="B476" s="23" t="s">
        <v>267</v>
      </c>
      <c r="C476" s="24" t="s">
        <v>254</v>
      </c>
      <c r="D476" s="191">
        <v>29000</v>
      </c>
      <c r="E476" s="191">
        <v>21595</v>
      </c>
      <c r="F476" s="191">
        <v>28000</v>
      </c>
      <c r="G476" s="10">
        <f aca="true" t="shared" si="45" ref="G476:G483">F476/D476*100</f>
        <v>96.55172413793103</v>
      </c>
      <c r="H476" s="133">
        <f t="shared" si="44"/>
        <v>-1000</v>
      </c>
    </row>
    <row r="477" spans="1:8" ht="23.25">
      <c r="A477" s="17">
        <v>412300</v>
      </c>
      <c r="B477" s="23" t="s">
        <v>267</v>
      </c>
      <c r="C477" s="24" t="s">
        <v>57</v>
      </c>
      <c r="D477" s="191">
        <v>6000</v>
      </c>
      <c r="E477" s="191">
        <v>2896</v>
      </c>
      <c r="F477" s="191">
        <v>6000</v>
      </c>
      <c r="G477" s="10">
        <f t="shared" si="45"/>
        <v>100</v>
      </c>
      <c r="H477" s="133">
        <f t="shared" si="44"/>
        <v>0</v>
      </c>
    </row>
    <row r="478" spans="1:8" ht="23.25">
      <c r="A478" s="17" t="s">
        <v>58</v>
      </c>
      <c r="B478" s="23" t="s">
        <v>267</v>
      </c>
      <c r="C478" s="24" t="s">
        <v>59</v>
      </c>
      <c r="D478" s="191">
        <v>7000</v>
      </c>
      <c r="E478" s="191">
        <v>138</v>
      </c>
      <c r="F478" s="191">
        <v>4000</v>
      </c>
      <c r="G478" s="10">
        <f t="shared" si="45"/>
        <v>57.14285714285714</v>
      </c>
      <c r="H478" s="133">
        <f t="shared" si="44"/>
        <v>-3000</v>
      </c>
    </row>
    <row r="479" spans="1:8" ht="23.25">
      <c r="A479" s="17">
        <v>412500</v>
      </c>
      <c r="B479" s="23" t="s">
        <v>267</v>
      </c>
      <c r="C479" s="24" t="s">
        <v>61</v>
      </c>
      <c r="D479" s="191">
        <v>4000</v>
      </c>
      <c r="E479" s="191">
        <v>1215</v>
      </c>
      <c r="F479" s="191">
        <v>4500</v>
      </c>
      <c r="G479" s="10">
        <f t="shared" si="45"/>
        <v>112.5</v>
      </c>
      <c r="H479" s="133">
        <f t="shared" si="44"/>
        <v>500</v>
      </c>
    </row>
    <row r="480" spans="1:8" ht="23.25">
      <c r="A480" s="17">
        <v>412600</v>
      </c>
      <c r="B480" s="23" t="s">
        <v>267</v>
      </c>
      <c r="C480" s="24" t="s">
        <v>63</v>
      </c>
      <c r="D480" s="191">
        <v>12000</v>
      </c>
      <c r="E480" s="191">
        <v>3390</v>
      </c>
      <c r="F480" s="191">
        <v>10500</v>
      </c>
      <c r="G480" s="10">
        <f t="shared" si="45"/>
        <v>87.5</v>
      </c>
      <c r="H480" s="133">
        <f t="shared" si="44"/>
        <v>-1500</v>
      </c>
    </row>
    <row r="481" spans="1:8" ht="23.25">
      <c r="A481" s="17" t="s">
        <v>65</v>
      </c>
      <c r="B481" s="23" t="s">
        <v>267</v>
      </c>
      <c r="C481" s="24" t="s">
        <v>66</v>
      </c>
      <c r="D481" s="191">
        <v>3500</v>
      </c>
      <c r="E481" s="191">
        <v>1507</v>
      </c>
      <c r="F481" s="191">
        <v>3500</v>
      </c>
      <c r="G481" s="10">
        <f t="shared" si="45"/>
        <v>100</v>
      </c>
      <c r="H481" s="133">
        <f t="shared" si="44"/>
        <v>0</v>
      </c>
    </row>
    <row r="482" spans="1:8" ht="23.25">
      <c r="A482" s="17">
        <v>412900</v>
      </c>
      <c r="B482" s="23" t="s">
        <v>267</v>
      </c>
      <c r="C482" s="24" t="s">
        <v>69</v>
      </c>
      <c r="D482" s="191">
        <v>10000</v>
      </c>
      <c r="E482" s="191">
        <v>1802</v>
      </c>
      <c r="F482" s="191">
        <v>9000</v>
      </c>
      <c r="G482" s="10">
        <f t="shared" si="45"/>
        <v>90</v>
      </c>
      <c r="H482" s="133">
        <f t="shared" si="44"/>
        <v>-1000</v>
      </c>
    </row>
    <row r="483" spans="1:8" ht="23.25">
      <c r="A483" s="19">
        <v>416100</v>
      </c>
      <c r="B483" s="23"/>
      <c r="C483" s="21" t="s">
        <v>87</v>
      </c>
      <c r="D483" s="187">
        <f>D484</f>
        <v>2000</v>
      </c>
      <c r="E483" s="187">
        <f>E484</f>
        <v>757</v>
      </c>
      <c r="F483" s="187">
        <f>F484</f>
        <v>2000</v>
      </c>
      <c r="G483" s="157">
        <f t="shared" si="45"/>
        <v>100</v>
      </c>
      <c r="H483" s="134">
        <f t="shared" si="44"/>
        <v>0</v>
      </c>
    </row>
    <row r="484" spans="1:8" ht="23.25">
      <c r="A484" s="17">
        <v>416100</v>
      </c>
      <c r="B484" s="23" t="s">
        <v>267</v>
      </c>
      <c r="C484" s="24" t="s">
        <v>274</v>
      </c>
      <c r="D484" s="191">
        <v>2000</v>
      </c>
      <c r="E484" s="191">
        <v>757</v>
      </c>
      <c r="F484" s="191">
        <v>2000</v>
      </c>
      <c r="G484" s="10">
        <f>F484/D484*100</f>
        <v>100</v>
      </c>
      <c r="H484" s="133">
        <f t="shared" si="44"/>
        <v>0</v>
      </c>
    </row>
    <row r="485" spans="1:8" ht="23.25">
      <c r="A485" s="19">
        <v>511000</v>
      </c>
      <c r="B485" s="23"/>
      <c r="C485" s="21" t="s">
        <v>94</v>
      </c>
      <c r="D485" s="187">
        <f>D486</f>
        <v>7000</v>
      </c>
      <c r="E485" s="187">
        <f>E486</f>
        <v>1126</v>
      </c>
      <c r="F485" s="187">
        <f>F486</f>
        <v>5000</v>
      </c>
      <c r="G485" s="157">
        <f>F485/D485*100</f>
        <v>71.42857142857143</v>
      </c>
      <c r="H485" s="134">
        <f t="shared" si="44"/>
        <v>-2000</v>
      </c>
    </row>
    <row r="486" spans="1:8" ht="23.25">
      <c r="A486" s="17">
        <v>511300</v>
      </c>
      <c r="B486" s="23" t="s">
        <v>267</v>
      </c>
      <c r="C486" s="24" t="s">
        <v>100</v>
      </c>
      <c r="D486" s="191">
        <v>7000</v>
      </c>
      <c r="E486" s="191">
        <v>1126</v>
      </c>
      <c r="F486" s="191">
        <v>5000</v>
      </c>
      <c r="G486" s="10">
        <f>F486/D486*100</f>
        <v>71.42857142857143</v>
      </c>
      <c r="H486" s="133">
        <f t="shared" si="44"/>
        <v>-2000</v>
      </c>
    </row>
    <row r="487" spans="1:8" ht="23.25" thickBot="1">
      <c r="A487" s="231" t="s">
        <v>105</v>
      </c>
      <c r="B487" s="232" t="s">
        <v>267</v>
      </c>
      <c r="C487" s="233" t="s">
        <v>263</v>
      </c>
      <c r="D487" s="234">
        <v>1700</v>
      </c>
      <c r="E487" s="311">
        <v>221</v>
      </c>
      <c r="F487" s="234">
        <v>1000</v>
      </c>
      <c r="G487" s="265">
        <f>F487/D487*100</f>
        <v>58.82352941176471</v>
      </c>
      <c r="H487" s="266">
        <f t="shared" si="44"/>
        <v>-700</v>
      </c>
    </row>
    <row r="488" spans="1:8" ht="24" thickBot="1">
      <c r="A488" s="65"/>
      <c r="B488" s="14"/>
      <c r="C488" s="67" t="s">
        <v>275</v>
      </c>
      <c r="D488" s="212">
        <f>D472+D475+D483+D485+D487</f>
        <v>92700</v>
      </c>
      <c r="E488" s="212">
        <f>E472+E475+E483+E485+E487</f>
        <v>38068</v>
      </c>
      <c r="F488" s="212">
        <f>F472+F475+F483+F485+F487</f>
        <v>81000</v>
      </c>
      <c r="G488" s="243">
        <f>F488/D488*100</f>
        <v>87.37864077669903</v>
      </c>
      <c r="H488" s="135">
        <f>F488-D488</f>
        <v>-11700</v>
      </c>
    </row>
    <row r="489" spans="1:8" ht="144" customHeight="1" thickBot="1">
      <c r="A489" s="85"/>
      <c r="B489" s="86"/>
      <c r="C489" s="86"/>
      <c r="D489" s="213"/>
      <c r="E489" s="310"/>
      <c r="F489" s="213"/>
      <c r="G489" s="13"/>
      <c r="H489" s="13"/>
    </row>
    <row r="490" spans="1:8" ht="24" thickBot="1">
      <c r="A490" s="70" t="s">
        <v>276</v>
      </c>
      <c r="B490" s="70"/>
      <c r="C490" s="71"/>
      <c r="D490" s="212"/>
      <c r="E490" s="307"/>
      <c r="F490" s="212"/>
      <c r="G490" s="12"/>
      <c r="H490" s="12"/>
    </row>
    <row r="491" spans="1:8" ht="24" thickBot="1">
      <c r="A491" s="67" t="s">
        <v>277</v>
      </c>
      <c r="B491" s="67"/>
      <c r="C491" s="71"/>
      <c r="D491" s="212"/>
      <c r="E491" s="307"/>
      <c r="F491" s="212"/>
      <c r="G491" s="12"/>
      <c r="H491" s="12"/>
    </row>
    <row r="492" spans="1:8" ht="23.25">
      <c r="A492" s="72">
        <v>412000</v>
      </c>
      <c r="B492" s="74"/>
      <c r="C492" s="73" t="s">
        <v>53</v>
      </c>
      <c r="D492" s="214">
        <f>D493+D494+D495+D496+D497+D498+D499</f>
        <v>17000</v>
      </c>
      <c r="E492" s="214">
        <f>E493+E494+E495+E496+E497+E498+E499</f>
        <v>5273</v>
      </c>
      <c r="F492" s="214">
        <f>F493+F494+F495+F496+F497+F498+F499</f>
        <v>15300</v>
      </c>
      <c r="G492" s="157">
        <f>F492/D492*100</f>
        <v>90</v>
      </c>
      <c r="H492" s="134">
        <f>F492-D492</f>
        <v>-1700</v>
      </c>
    </row>
    <row r="493" spans="1:8" ht="23.25">
      <c r="A493" s="17">
        <v>412200</v>
      </c>
      <c r="B493" s="23" t="s">
        <v>145</v>
      </c>
      <c r="C493" s="24" t="s">
        <v>254</v>
      </c>
      <c r="D493" s="191">
        <v>7000</v>
      </c>
      <c r="E493" s="191">
        <v>2877</v>
      </c>
      <c r="F493" s="191">
        <v>6500</v>
      </c>
      <c r="G493" s="10">
        <f aca="true" t="shared" si="46" ref="G493:G500">F493/D493*100</f>
        <v>92.85714285714286</v>
      </c>
      <c r="H493" s="133">
        <f>F493-D493</f>
        <v>-500</v>
      </c>
    </row>
    <row r="494" spans="1:8" ht="23.25">
      <c r="A494" s="17">
        <v>412300</v>
      </c>
      <c r="B494" s="23" t="s">
        <v>145</v>
      </c>
      <c r="C494" s="24" t="s">
        <v>57</v>
      </c>
      <c r="D494" s="191">
        <v>1000</v>
      </c>
      <c r="E494" s="191">
        <v>415</v>
      </c>
      <c r="F494" s="191">
        <v>1000</v>
      </c>
      <c r="G494" s="10">
        <f t="shared" si="46"/>
        <v>100</v>
      </c>
      <c r="H494" s="133">
        <f aca="true" t="shared" si="47" ref="H494:H501">F494-D494</f>
        <v>0</v>
      </c>
    </row>
    <row r="495" spans="1:8" ht="23.25">
      <c r="A495" s="17" t="s">
        <v>58</v>
      </c>
      <c r="B495" s="23" t="s">
        <v>145</v>
      </c>
      <c r="C495" s="24" t="s">
        <v>59</v>
      </c>
      <c r="D495" s="191">
        <v>1000</v>
      </c>
      <c r="E495" s="191">
        <v>80</v>
      </c>
      <c r="F495" s="191">
        <v>700</v>
      </c>
      <c r="G495" s="10">
        <f t="shared" si="46"/>
        <v>70</v>
      </c>
      <c r="H495" s="133">
        <f t="shared" si="47"/>
        <v>-300</v>
      </c>
    </row>
    <row r="496" spans="1:8" ht="23.25">
      <c r="A496" s="17">
        <v>412500</v>
      </c>
      <c r="B496" s="23" t="s">
        <v>145</v>
      </c>
      <c r="C496" s="24" t="s">
        <v>61</v>
      </c>
      <c r="D496" s="191">
        <v>1500</v>
      </c>
      <c r="E496" s="191">
        <v>119</v>
      </c>
      <c r="F496" s="191">
        <v>1000</v>
      </c>
      <c r="G496" s="10">
        <f t="shared" si="46"/>
        <v>66.66666666666666</v>
      </c>
      <c r="H496" s="133">
        <f t="shared" si="47"/>
        <v>-500</v>
      </c>
    </row>
    <row r="497" spans="1:8" ht="23.25">
      <c r="A497" s="17">
        <v>412600</v>
      </c>
      <c r="B497" s="23" t="s">
        <v>145</v>
      </c>
      <c r="C497" s="24" t="s">
        <v>63</v>
      </c>
      <c r="D497" s="191">
        <v>1300</v>
      </c>
      <c r="E497" s="191">
        <v>805</v>
      </c>
      <c r="F497" s="191">
        <v>1200</v>
      </c>
      <c r="G497" s="10">
        <f t="shared" si="46"/>
        <v>92.3076923076923</v>
      </c>
      <c r="H497" s="133">
        <f t="shared" si="47"/>
        <v>-100</v>
      </c>
    </row>
    <row r="498" spans="1:8" ht="23.25">
      <c r="A498" s="17" t="s">
        <v>65</v>
      </c>
      <c r="B498" s="23" t="s">
        <v>145</v>
      </c>
      <c r="C498" s="24" t="s">
        <v>66</v>
      </c>
      <c r="D498" s="191">
        <v>1200</v>
      </c>
      <c r="E498" s="191">
        <v>135</v>
      </c>
      <c r="F498" s="191">
        <v>1200</v>
      </c>
      <c r="G498" s="10">
        <f t="shared" si="46"/>
        <v>100</v>
      </c>
      <c r="H498" s="133">
        <f t="shared" si="47"/>
        <v>0</v>
      </c>
    </row>
    <row r="499" spans="1:8" ht="23.25">
      <c r="A499" s="17">
        <v>412900</v>
      </c>
      <c r="B499" s="23" t="s">
        <v>145</v>
      </c>
      <c r="C499" s="24" t="s">
        <v>69</v>
      </c>
      <c r="D499" s="191">
        <v>4000</v>
      </c>
      <c r="E499" s="191">
        <v>842</v>
      </c>
      <c r="F499" s="191">
        <v>3700</v>
      </c>
      <c r="G499" s="10">
        <f t="shared" si="46"/>
        <v>92.5</v>
      </c>
      <c r="H499" s="133">
        <f t="shared" si="47"/>
        <v>-300</v>
      </c>
    </row>
    <row r="500" spans="1:8" ht="23.25">
      <c r="A500" s="19">
        <v>511000</v>
      </c>
      <c r="B500" s="23"/>
      <c r="C500" s="21" t="s">
        <v>94</v>
      </c>
      <c r="D500" s="187">
        <f>D501</f>
        <v>5000</v>
      </c>
      <c r="E500" s="187">
        <f>E501</f>
        <v>50</v>
      </c>
      <c r="F500" s="187">
        <f>F501</f>
        <v>4500</v>
      </c>
      <c r="G500" s="157">
        <f t="shared" si="46"/>
        <v>90</v>
      </c>
      <c r="H500" s="134">
        <f t="shared" si="47"/>
        <v>-500</v>
      </c>
    </row>
    <row r="501" spans="1:8" ht="24" thickBot="1">
      <c r="A501" s="53">
        <v>511300</v>
      </c>
      <c r="B501" s="16" t="s">
        <v>145</v>
      </c>
      <c r="C501" s="78" t="s">
        <v>100</v>
      </c>
      <c r="D501" s="181">
        <v>5000</v>
      </c>
      <c r="E501" s="181">
        <v>50</v>
      </c>
      <c r="F501" s="181">
        <v>4500</v>
      </c>
      <c r="G501" s="242">
        <f>F501/D501*100</f>
        <v>90</v>
      </c>
      <c r="H501" s="255">
        <f t="shared" si="47"/>
        <v>-500</v>
      </c>
    </row>
    <row r="502" spans="1:8" ht="24" thickBot="1">
      <c r="A502" s="65"/>
      <c r="B502" s="14"/>
      <c r="C502" s="67" t="s">
        <v>278</v>
      </c>
      <c r="D502" s="212">
        <f>D492+D500</f>
        <v>22000</v>
      </c>
      <c r="E502" s="212">
        <f>E492+E500</f>
        <v>5323</v>
      </c>
      <c r="F502" s="212">
        <f>F492+F500</f>
        <v>19800</v>
      </c>
      <c r="G502" s="267">
        <f>F502/D502*100</f>
        <v>90</v>
      </c>
      <c r="H502" s="135">
        <f>F502-D502</f>
        <v>-2200</v>
      </c>
    </row>
    <row r="503" spans="1:8" ht="24" thickBot="1">
      <c r="A503" s="65"/>
      <c r="B503" s="14"/>
      <c r="C503" s="67" t="s">
        <v>279</v>
      </c>
      <c r="D503" s="212">
        <v>70000</v>
      </c>
      <c r="E503" s="212">
        <v>0</v>
      </c>
      <c r="F503" s="212">
        <v>30000</v>
      </c>
      <c r="G503" s="244">
        <f>F503/D503*100</f>
        <v>42.857142857142854</v>
      </c>
      <c r="H503" s="135">
        <f>F503-D503</f>
        <v>-40000</v>
      </c>
    </row>
    <row r="504" spans="1:8" ht="21.75" customHeight="1" thickBot="1">
      <c r="A504" s="65"/>
      <c r="B504" s="14"/>
      <c r="C504" s="67" t="s">
        <v>280</v>
      </c>
      <c r="D504" s="212">
        <f>D248+D255++D288+D318+D342+D376+D383+D399+D503+D425+D449+D468+D488+D502+D362</f>
        <v>10016700</v>
      </c>
      <c r="E504" s="212">
        <f>E248+E255++E288+E318+E342+E376+E383+E399+E503+E425+E449+E468+E488+E502+E362</f>
        <v>5149468</v>
      </c>
      <c r="F504" s="212">
        <f>F248+F255++F288+F318+F342+F376+F383+F399+F503+F425+F449+F468+F488+F502+F362</f>
        <v>9890700</v>
      </c>
      <c r="G504" s="268">
        <f>F504/D504*100</f>
        <v>98.74210069184461</v>
      </c>
      <c r="H504" s="135">
        <f>F504-D504</f>
        <v>-126000</v>
      </c>
    </row>
    <row r="505" spans="1:8" ht="24.75" customHeight="1">
      <c r="A505" s="56"/>
      <c r="B505" s="2"/>
      <c r="C505" s="28"/>
      <c r="D505" s="13"/>
      <c r="E505" s="213"/>
      <c r="F505" s="213"/>
      <c r="G505" s="13"/>
      <c r="H505" s="13"/>
    </row>
    <row r="506" spans="1:8" ht="24.75" customHeight="1">
      <c r="A506" s="56"/>
      <c r="B506" s="2"/>
      <c r="C506" s="28"/>
      <c r="D506" s="13"/>
      <c r="E506" s="213"/>
      <c r="F506" s="213"/>
      <c r="G506" s="13"/>
      <c r="H506" s="13"/>
    </row>
    <row r="507" spans="1:8" ht="47.25" customHeight="1" thickBot="1">
      <c r="A507" s="382" t="s">
        <v>379</v>
      </c>
      <c r="B507" s="382"/>
      <c r="C507" s="382"/>
      <c r="D507" s="382"/>
      <c r="E507" s="382"/>
      <c r="F507" s="382"/>
      <c r="G507" s="382"/>
      <c r="H507" s="382"/>
    </row>
    <row r="508" spans="1:8" ht="23.25" customHeight="1">
      <c r="A508" s="229"/>
      <c r="B508" s="374" t="s">
        <v>41</v>
      </c>
      <c r="C508" s="384" t="s">
        <v>112</v>
      </c>
      <c r="D508" s="387" t="s">
        <v>298</v>
      </c>
      <c r="E508" s="356" t="s">
        <v>401</v>
      </c>
      <c r="F508" s="356" t="s">
        <v>396</v>
      </c>
      <c r="G508" s="358" t="s">
        <v>330</v>
      </c>
      <c r="H508" s="361" t="s">
        <v>404</v>
      </c>
    </row>
    <row r="509" spans="1:8" ht="23.25">
      <c r="A509" s="229"/>
      <c r="B509" s="375"/>
      <c r="C509" s="385"/>
      <c r="D509" s="388"/>
      <c r="E509" s="357"/>
      <c r="F509" s="357"/>
      <c r="G509" s="359"/>
      <c r="H509" s="362"/>
    </row>
    <row r="510" spans="1:8" ht="23.25">
      <c r="A510" s="229"/>
      <c r="B510" s="375"/>
      <c r="C510" s="385"/>
      <c r="D510" s="388"/>
      <c r="E510" s="357"/>
      <c r="F510" s="357"/>
      <c r="G510" s="359"/>
      <c r="H510" s="362"/>
    </row>
    <row r="511" spans="2:8" ht="24" thickBot="1">
      <c r="B511" s="383"/>
      <c r="C511" s="386"/>
      <c r="D511" s="389"/>
      <c r="E511" s="390"/>
      <c r="F511" s="390"/>
      <c r="G511" s="360"/>
      <c r="H511" s="391"/>
    </row>
    <row r="512" spans="2:8" ht="23.25">
      <c r="B512" s="166" t="s">
        <v>290</v>
      </c>
      <c r="C512" s="167" t="s">
        <v>281</v>
      </c>
      <c r="D512" s="224">
        <f>SUM(D248+D255+D261+D262+D263+D264+D265+D266+D269+D294+D295+D297+D298+D301+D302+D303+D305+D307+D311+D312+D347+D367+D368+D370+D381+D399)</f>
        <v>2935000</v>
      </c>
      <c r="E512" s="224">
        <f>SUM(E248+E255+E261+E262+E263+E264+E265+E266+E269+E294+E295+E297+E298+E301+E302+E303+E305+E307+E311+E312+E347+E367+E368+E370+E381+E399)</f>
        <v>1670536</v>
      </c>
      <c r="F512" s="224">
        <f>SUM(F248+F255+F261+F262+F263+F264+F265+F266+F269+F294+F295+F297+F298+F301+F302+F303+F305+F307+F311+F312+F347+F367+F368+F370+F381+F399)</f>
        <v>3009800</v>
      </c>
      <c r="G512" s="10">
        <f aca="true" t="shared" si="48" ref="G512:G520">F512/D512*100</f>
        <v>102.54855195911415</v>
      </c>
      <c r="H512" s="255">
        <f aca="true" t="shared" si="49" ref="H512:H519">F512-D512</f>
        <v>74800</v>
      </c>
    </row>
    <row r="513" spans="2:8" ht="23.25">
      <c r="B513" s="168" t="s">
        <v>291</v>
      </c>
      <c r="C513" s="132" t="s">
        <v>282</v>
      </c>
      <c r="D513" s="186">
        <f>SUM(D348+D330+D324+D309+D272)</f>
        <v>795000</v>
      </c>
      <c r="E513" s="186">
        <f>SUM(E348+E330+E324+E309+E272)</f>
        <v>341079</v>
      </c>
      <c r="F513" s="186">
        <f>SUM(F348+F330+F324+F309+F272)</f>
        <v>801000</v>
      </c>
      <c r="G513" s="10">
        <f t="shared" si="48"/>
        <v>100.75471698113208</v>
      </c>
      <c r="H513" s="255">
        <f t="shared" si="49"/>
        <v>6000</v>
      </c>
    </row>
    <row r="514" spans="2:8" ht="23.25">
      <c r="B514" s="168" t="s">
        <v>292</v>
      </c>
      <c r="C514" s="152" t="s">
        <v>283</v>
      </c>
      <c r="D514" s="186">
        <f>SUM(D360+D333+D331+D260+D313)</f>
        <v>360000</v>
      </c>
      <c r="E514" s="186">
        <f>SUM(E360+E333+E331+E260+E313)</f>
        <v>169953</v>
      </c>
      <c r="F514" s="186">
        <f>SUM(F360+F333+F331+F260+F313)</f>
        <v>325000</v>
      </c>
      <c r="G514" s="10">
        <f t="shared" si="48"/>
        <v>90.27777777777779</v>
      </c>
      <c r="H514" s="255">
        <f t="shared" si="49"/>
        <v>-35000</v>
      </c>
    </row>
    <row r="515" spans="2:8" ht="23.25">
      <c r="B515" s="168" t="s">
        <v>293</v>
      </c>
      <c r="C515" s="132" t="s">
        <v>284</v>
      </c>
      <c r="D515" s="186">
        <f>SUM(D323,D325,D329,D332,D335,D336,D350,D351,D353,D354,D355,D357:D359,-D115)</f>
        <v>1351000</v>
      </c>
      <c r="E515" s="186">
        <f>SUM(E323,E325,E329,E332,E335,E336,E350,E351,E353,E354,E355,E357:E359,-E115)</f>
        <v>487493</v>
      </c>
      <c r="F515" s="186">
        <f>SUM(F323,F325,F329,F332,F335,F336,F350,F351,F353,F354,F355,F357:F359,-F115)</f>
        <v>1414500</v>
      </c>
      <c r="G515" s="10">
        <f t="shared" si="48"/>
        <v>104.70022205773502</v>
      </c>
      <c r="H515" s="255">
        <f t="shared" si="49"/>
        <v>63500</v>
      </c>
    </row>
    <row r="516" spans="2:8" ht="23.25">
      <c r="B516" s="168" t="s">
        <v>294</v>
      </c>
      <c r="C516" s="132" t="s">
        <v>285</v>
      </c>
      <c r="D516" s="186">
        <f>SUM(D327+D304+D285+D274+D270)</f>
        <v>107000</v>
      </c>
      <c r="E516" s="186">
        <f>SUM(E327+E304+E285+E274+E270)</f>
        <v>60460</v>
      </c>
      <c r="F516" s="186">
        <f>SUM(F327+F304+F285+F274+F270)</f>
        <v>79000</v>
      </c>
      <c r="G516" s="10">
        <f t="shared" si="48"/>
        <v>73.83177570093457</v>
      </c>
      <c r="H516" s="255">
        <f t="shared" si="49"/>
        <v>-28000</v>
      </c>
    </row>
    <row r="517" spans="2:8" ht="23.25">
      <c r="B517" s="168" t="s">
        <v>295</v>
      </c>
      <c r="C517" s="132" t="s">
        <v>286</v>
      </c>
      <c r="D517" s="186">
        <f>SUM(D502+D352+D276+D273+D268+D267)</f>
        <v>582000</v>
      </c>
      <c r="E517" s="186">
        <f>SUM(E502+E352+E276+E273+E268+E267)</f>
        <v>289403</v>
      </c>
      <c r="F517" s="186">
        <f>SUM(F502+F352+F276+F273+F268+F267)</f>
        <v>532800</v>
      </c>
      <c r="G517" s="10">
        <f t="shared" si="48"/>
        <v>91.54639175257732</v>
      </c>
      <c r="H517" s="255">
        <f t="shared" si="49"/>
        <v>-49200</v>
      </c>
    </row>
    <row r="518" spans="2:8" ht="23.25">
      <c r="B518" s="168" t="s">
        <v>296</v>
      </c>
      <c r="C518" s="132" t="s">
        <v>287</v>
      </c>
      <c r="D518" s="186">
        <f>SUM(D488+D468+D449+D277+D280+D281)</f>
        <v>1234700</v>
      </c>
      <c r="E518" s="186">
        <f>SUM(E488+E468+E449+E277+E280+E281)</f>
        <v>736391</v>
      </c>
      <c r="F518" s="186">
        <f>SUM(F488+F468+F449+F277+F280+F281)</f>
        <v>1207100</v>
      </c>
      <c r="G518" s="10">
        <f t="shared" si="48"/>
        <v>97.76463918360734</v>
      </c>
      <c r="H518" s="255">
        <f t="shared" si="49"/>
        <v>-27600</v>
      </c>
    </row>
    <row r="519" spans="2:8" ht="24" thickBot="1">
      <c r="B519" s="335" t="s">
        <v>297</v>
      </c>
      <c r="C519" s="336" t="s">
        <v>288</v>
      </c>
      <c r="D519" s="216">
        <f>SUM(D425+D282+D283+D284+D271+D279+D286)</f>
        <v>1436000</v>
      </c>
      <c r="E519" s="216">
        <f>SUM(E425+E282+E283+E284+E271+E279+E286)</f>
        <v>808566</v>
      </c>
      <c r="F519" s="216">
        <f>SUM(F425+F282+F283+F284+F271+F279+F286)</f>
        <v>1334500</v>
      </c>
      <c r="G519" s="242">
        <f t="shared" si="48"/>
        <v>92.9317548746518</v>
      </c>
      <c r="H519" s="255">
        <f t="shared" si="49"/>
        <v>-101500</v>
      </c>
    </row>
    <row r="520" spans="2:8" ht="24" thickBot="1">
      <c r="B520" s="337"/>
      <c r="C520" s="338" t="s">
        <v>386</v>
      </c>
      <c r="D520" s="339">
        <f>SUM(D512:D519)</f>
        <v>8800700</v>
      </c>
      <c r="E520" s="339">
        <f>SUM(E512:E519)</f>
        <v>4563881</v>
      </c>
      <c r="F520" s="349">
        <f>SUM(F512:F519)</f>
        <v>8703700</v>
      </c>
      <c r="G520" s="350">
        <f t="shared" si="48"/>
        <v>98.89781494653835</v>
      </c>
      <c r="H520" s="135">
        <f>F520-D520</f>
        <v>-97000</v>
      </c>
    </row>
    <row r="521" spans="1:8" s="170" customFormat="1" ht="24" thickBot="1">
      <c r="A521" s="47"/>
      <c r="B521" s="169"/>
      <c r="C521" s="57"/>
      <c r="D521" s="213"/>
      <c r="E521" s="213"/>
      <c r="F521" s="213"/>
      <c r="G521" s="1"/>
      <c r="H521" s="1"/>
    </row>
    <row r="522" spans="2:8" ht="23.25">
      <c r="B522" s="177"/>
      <c r="C522" s="180" t="s">
        <v>289</v>
      </c>
      <c r="D522" s="226">
        <f>SUM(D503)</f>
        <v>70000</v>
      </c>
      <c r="E522" s="226">
        <f>SUM(E503)</f>
        <v>0</v>
      </c>
      <c r="F522" s="226">
        <f>SUM(F503)</f>
        <v>30000</v>
      </c>
      <c r="G522" s="300">
        <f>F522/D522*100</f>
        <v>42.857142857142854</v>
      </c>
      <c r="H522" s="348">
        <f>F522-D522</f>
        <v>-40000</v>
      </c>
    </row>
    <row r="523" spans="2:8" ht="24" thickBot="1">
      <c r="B523" s="178"/>
      <c r="C523" s="179" t="s">
        <v>387</v>
      </c>
      <c r="D523" s="227">
        <f>SUM(D372+D373+D316+D375)</f>
        <v>1026000</v>
      </c>
      <c r="E523" s="227">
        <f>SUM(E372+E373+E316+E375)</f>
        <v>569046</v>
      </c>
      <c r="F523" s="227">
        <f>SUM(F372+F373+F316+F375)</f>
        <v>946000</v>
      </c>
      <c r="G523" s="242">
        <f>F523/D523*100</f>
        <v>92.20272904483431</v>
      </c>
      <c r="H523" s="255">
        <f>F523-D523</f>
        <v>-80000</v>
      </c>
    </row>
    <row r="524" spans="2:8" ht="24" thickBot="1">
      <c r="B524" s="175"/>
      <c r="C524" s="176" t="s">
        <v>384</v>
      </c>
      <c r="D524" s="228">
        <f>SUM(D520,D522,D523)</f>
        <v>9896700</v>
      </c>
      <c r="E524" s="228">
        <f>SUM(E520,E522,E523)</f>
        <v>5132927</v>
      </c>
      <c r="F524" s="228">
        <f>SUM(F520,F522,F523)</f>
        <v>9679700</v>
      </c>
      <c r="G524" s="244">
        <f>F524/D524*100</f>
        <v>97.80734992472239</v>
      </c>
      <c r="H524" s="135">
        <f>F524-D524</f>
        <v>-217000</v>
      </c>
    </row>
    <row r="525" spans="1:8" s="7" customFormat="1" ht="23.25">
      <c r="A525" s="47"/>
      <c r="B525" s="26"/>
      <c r="C525" s="48"/>
      <c r="D525" s="26"/>
      <c r="H525" s="29"/>
    </row>
    <row r="526" spans="1:8" s="7" customFormat="1" ht="23.25">
      <c r="A526" s="47"/>
      <c r="B526" s="26"/>
      <c r="C526" s="48"/>
      <c r="D526" s="26"/>
      <c r="H526" s="29"/>
    </row>
    <row r="527" spans="1:8" s="7" customFormat="1" ht="23.25">
      <c r="A527" s="47"/>
      <c r="B527" s="26"/>
      <c r="C527" s="48"/>
      <c r="D527" s="26"/>
      <c r="H527" s="29"/>
    </row>
    <row r="528" spans="1:8" s="7" customFormat="1" ht="23.25">
      <c r="A528" s="47"/>
      <c r="B528" s="26"/>
      <c r="C528" s="48"/>
      <c r="D528" s="26"/>
      <c r="H528" s="29"/>
    </row>
    <row r="529" spans="1:8" s="7" customFormat="1" ht="23.25">
      <c r="A529" s="47"/>
      <c r="B529" s="26"/>
      <c r="C529" s="48"/>
      <c r="D529" s="26"/>
      <c r="H529" s="29"/>
    </row>
    <row r="530" spans="1:8" s="7" customFormat="1" ht="23.25">
      <c r="A530" s="47"/>
      <c r="B530" s="26"/>
      <c r="C530" s="48"/>
      <c r="D530" s="26"/>
      <c r="H530" s="29"/>
    </row>
    <row r="531" spans="1:8" s="7" customFormat="1" ht="23.25">
      <c r="A531" s="47"/>
      <c r="B531" s="26"/>
      <c r="C531" s="48"/>
      <c r="D531" s="26"/>
      <c r="H531" s="29"/>
    </row>
    <row r="532" spans="1:8" s="7" customFormat="1" ht="23.25">
      <c r="A532" s="47"/>
      <c r="B532" s="26"/>
      <c r="C532" s="48"/>
      <c r="D532" s="26"/>
      <c r="H532" s="29"/>
    </row>
    <row r="533" spans="1:8" s="7" customFormat="1" ht="23.25">
      <c r="A533" s="47"/>
      <c r="B533" s="26"/>
      <c r="C533" s="48"/>
      <c r="D533" s="26"/>
      <c r="H533" s="29"/>
    </row>
    <row r="534" spans="1:8" s="7" customFormat="1" ht="23.25">
      <c r="A534" s="47"/>
      <c r="B534" s="26"/>
      <c r="C534" s="48"/>
      <c r="D534" s="26"/>
      <c r="H534" s="29"/>
    </row>
    <row r="535" spans="1:8" s="7" customFormat="1" ht="23.25">
      <c r="A535" s="47"/>
      <c r="B535" s="26"/>
      <c r="C535" s="48"/>
      <c r="D535" s="26"/>
      <c r="H535" s="29"/>
    </row>
    <row r="536" spans="1:8" s="7" customFormat="1" ht="23.25">
      <c r="A536" s="47"/>
      <c r="B536" s="26"/>
      <c r="C536" s="48"/>
      <c r="D536" s="26"/>
      <c r="H536" s="29"/>
    </row>
    <row r="537" spans="1:8" s="7" customFormat="1" ht="23.25">
      <c r="A537" s="47"/>
      <c r="B537" s="26"/>
      <c r="C537" s="48"/>
      <c r="D537" s="26"/>
      <c r="H537" s="29"/>
    </row>
    <row r="538" spans="1:8" s="7" customFormat="1" ht="23.25">
      <c r="A538" s="47"/>
      <c r="B538" s="26"/>
      <c r="C538" s="48"/>
      <c r="D538" s="26"/>
      <c r="H538" s="29"/>
    </row>
    <row r="539" spans="1:8" s="7" customFormat="1" ht="23.25">
      <c r="A539" s="47"/>
      <c r="B539" s="26"/>
      <c r="C539" s="48"/>
      <c r="D539" s="26"/>
      <c r="H539" s="29"/>
    </row>
    <row r="540" spans="1:8" s="7" customFormat="1" ht="23.25">
      <c r="A540" s="47"/>
      <c r="B540" s="26"/>
      <c r="C540" s="48"/>
      <c r="D540" s="26"/>
      <c r="H540" s="29"/>
    </row>
    <row r="541" spans="1:8" s="7" customFormat="1" ht="23.25">
      <c r="A541" s="47"/>
      <c r="B541" s="26"/>
      <c r="C541" s="48"/>
      <c r="D541" s="26"/>
      <c r="H541" s="29"/>
    </row>
    <row r="542" spans="1:8" s="7" customFormat="1" ht="23.25">
      <c r="A542" s="47"/>
      <c r="B542" s="26"/>
      <c r="C542" s="48"/>
      <c r="D542" s="26"/>
      <c r="H542" s="29"/>
    </row>
    <row r="543" spans="1:8" s="7" customFormat="1" ht="23.25">
      <c r="A543" s="47"/>
      <c r="B543" s="26"/>
      <c r="C543" s="48"/>
      <c r="D543" s="26"/>
      <c r="H543" s="29"/>
    </row>
    <row r="544" spans="1:8" s="7" customFormat="1" ht="23.25">
      <c r="A544" s="47"/>
      <c r="B544" s="26"/>
      <c r="C544" s="48"/>
      <c r="D544" s="26"/>
      <c r="H544" s="29"/>
    </row>
    <row r="545" spans="1:8" s="7" customFormat="1" ht="23.25">
      <c r="A545" s="47"/>
      <c r="B545" s="26"/>
      <c r="C545" s="48"/>
      <c r="D545" s="26"/>
      <c r="H545" s="29"/>
    </row>
    <row r="546" spans="1:8" s="7" customFormat="1" ht="23.25">
      <c r="A546" s="47"/>
      <c r="B546" s="26"/>
      <c r="C546" s="48"/>
      <c r="D546" s="26"/>
      <c r="H546" s="29"/>
    </row>
    <row r="547" spans="1:8" s="7" customFormat="1" ht="23.25">
      <c r="A547" s="47"/>
      <c r="B547" s="26"/>
      <c r="C547" s="48"/>
      <c r="D547" s="26"/>
      <c r="H547" s="29"/>
    </row>
    <row r="548" spans="1:8" s="7" customFormat="1" ht="23.25">
      <c r="A548" s="47"/>
      <c r="B548" s="26"/>
      <c r="C548" s="48"/>
      <c r="D548" s="26"/>
      <c r="H548" s="29"/>
    </row>
    <row r="549" spans="1:8" s="7" customFormat="1" ht="23.25">
      <c r="A549" s="47"/>
      <c r="B549" s="26"/>
      <c r="C549" s="48"/>
      <c r="D549" s="26"/>
      <c r="H549" s="29"/>
    </row>
    <row r="550" spans="1:8" s="7" customFormat="1" ht="23.25">
      <c r="A550" s="47"/>
      <c r="B550" s="26"/>
      <c r="C550" s="48"/>
      <c r="D550" s="26"/>
      <c r="H550" s="29"/>
    </row>
    <row r="551" spans="1:8" s="7" customFormat="1" ht="23.25">
      <c r="A551" s="47"/>
      <c r="B551" s="26"/>
      <c r="C551" s="48"/>
      <c r="D551" s="26"/>
      <c r="H551" s="29"/>
    </row>
    <row r="552" spans="1:8" s="7" customFormat="1" ht="23.25">
      <c r="A552" s="47"/>
      <c r="B552" s="26"/>
      <c r="C552" s="48"/>
      <c r="D552" s="26"/>
      <c r="H552" s="29"/>
    </row>
    <row r="553" spans="1:8" s="7" customFormat="1" ht="23.25">
      <c r="A553" s="47"/>
      <c r="B553" s="26"/>
      <c r="C553" s="48"/>
      <c r="D553" s="26"/>
      <c r="H553" s="29"/>
    </row>
    <row r="554" spans="1:8" s="7" customFormat="1" ht="23.25">
      <c r="A554" s="47"/>
      <c r="B554" s="26"/>
      <c r="C554" s="48"/>
      <c r="D554" s="26"/>
      <c r="H554" s="29"/>
    </row>
    <row r="555" spans="1:8" s="7" customFormat="1" ht="23.25">
      <c r="A555" s="47"/>
      <c r="B555" s="26"/>
      <c r="C555" s="48"/>
      <c r="D555" s="26"/>
      <c r="H555" s="29"/>
    </row>
    <row r="556" spans="1:8" s="7" customFormat="1" ht="23.25">
      <c r="A556" s="47"/>
      <c r="B556" s="26"/>
      <c r="C556" s="48"/>
      <c r="D556" s="26"/>
      <c r="H556" s="29"/>
    </row>
    <row r="557" spans="1:8" s="7" customFormat="1" ht="23.25">
      <c r="A557" s="47"/>
      <c r="B557" s="26"/>
      <c r="C557" s="48"/>
      <c r="D557" s="26"/>
      <c r="H557" s="29"/>
    </row>
    <row r="558" spans="1:8" s="7" customFormat="1" ht="23.25">
      <c r="A558" s="47"/>
      <c r="B558" s="26"/>
      <c r="C558" s="48"/>
      <c r="D558" s="26"/>
      <c r="H558" s="29"/>
    </row>
    <row r="559" spans="1:8" s="7" customFormat="1" ht="23.25">
      <c r="A559" s="47"/>
      <c r="B559" s="26"/>
      <c r="C559" s="48"/>
      <c r="D559" s="26"/>
      <c r="H559" s="29"/>
    </row>
    <row r="560" spans="1:8" s="7" customFormat="1" ht="23.25">
      <c r="A560" s="47"/>
      <c r="B560" s="26"/>
      <c r="C560" s="48"/>
      <c r="D560" s="26"/>
      <c r="H560" s="29"/>
    </row>
    <row r="561" spans="1:8" s="7" customFormat="1" ht="23.25">
      <c r="A561" s="47"/>
      <c r="B561" s="26"/>
      <c r="C561" s="48"/>
      <c r="D561" s="26"/>
      <c r="H561" s="29"/>
    </row>
    <row r="562" spans="1:8" s="7" customFormat="1" ht="23.25">
      <c r="A562" s="47"/>
      <c r="B562" s="26"/>
      <c r="C562" s="48"/>
      <c r="D562" s="26"/>
      <c r="H562" s="29"/>
    </row>
    <row r="563" spans="1:8" s="7" customFormat="1" ht="23.25">
      <c r="A563" s="47"/>
      <c r="B563" s="26"/>
      <c r="C563" s="48"/>
      <c r="D563" s="26"/>
      <c r="H563" s="29"/>
    </row>
    <row r="564" spans="1:8" s="7" customFormat="1" ht="23.25">
      <c r="A564" s="47"/>
      <c r="B564" s="26"/>
      <c r="C564" s="48"/>
      <c r="D564" s="26"/>
      <c r="H564" s="29"/>
    </row>
    <row r="565" spans="1:8" s="7" customFormat="1" ht="23.25">
      <c r="A565" s="47"/>
      <c r="B565" s="26"/>
      <c r="C565" s="48"/>
      <c r="D565" s="26"/>
      <c r="H565" s="29"/>
    </row>
    <row r="566" spans="1:8" s="7" customFormat="1" ht="23.25">
      <c r="A566" s="47"/>
      <c r="B566" s="26"/>
      <c r="C566" s="48"/>
      <c r="D566" s="26"/>
      <c r="H566" s="29"/>
    </row>
    <row r="567" spans="1:8" s="7" customFormat="1" ht="23.25">
      <c r="A567" s="47"/>
      <c r="B567" s="26"/>
      <c r="C567" s="48"/>
      <c r="D567" s="26"/>
      <c r="H567" s="29"/>
    </row>
    <row r="568" spans="1:8" s="7" customFormat="1" ht="23.25">
      <c r="A568" s="47"/>
      <c r="B568" s="26"/>
      <c r="C568" s="48"/>
      <c r="D568" s="26"/>
      <c r="H568" s="29"/>
    </row>
    <row r="569" spans="1:8" s="7" customFormat="1" ht="23.25">
      <c r="A569" s="47"/>
      <c r="B569" s="26"/>
      <c r="C569" s="48"/>
      <c r="D569" s="26"/>
      <c r="H569" s="29"/>
    </row>
    <row r="570" spans="1:8" s="7" customFormat="1" ht="23.25">
      <c r="A570" s="47"/>
      <c r="B570" s="26"/>
      <c r="C570" s="48"/>
      <c r="D570" s="26"/>
      <c r="H570" s="29"/>
    </row>
    <row r="571" spans="1:8" s="7" customFormat="1" ht="23.25">
      <c r="A571" s="47"/>
      <c r="B571" s="26"/>
      <c r="C571" s="48"/>
      <c r="D571" s="26"/>
      <c r="H571" s="29"/>
    </row>
    <row r="572" spans="1:8" s="7" customFormat="1" ht="23.25">
      <c r="A572" s="47"/>
      <c r="B572" s="26"/>
      <c r="C572" s="48"/>
      <c r="D572" s="26"/>
      <c r="H572" s="29"/>
    </row>
    <row r="573" spans="1:8" s="7" customFormat="1" ht="23.25">
      <c r="A573" s="47"/>
      <c r="B573" s="26"/>
      <c r="C573" s="48"/>
      <c r="D573" s="26"/>
      <c r="H573" s="29"/>
    </row>
    <row r="574" spans="1:8" s="7" customFormat="1" ht="23.25">
      <c r="A574" s="47"/>
      <c r="B574" s="26"/>
      <c r="C574" s="48"/>
      <c r="D574" s="26"/>
      <c r="H574" s="29"/>
    </row>
    <row r="575" spans="1:8" s="7" customFormat="1" ht="23.25">
      <c r="A575" s="47"/>
      <c r="B575" s="26"/>
      <c r="C575" s="48"/>
      <c r="D575" s="26"/>
      <c r="H575" s="29"/>
    </row>
    <row r="576" spans="1:8" s="7" customFormat="1" ht="23.25">
      <c r="A576" s="47"/>
      <c r="B576" s="26"/>
      <c r="C576" s="48"/>
      <c r="D576" s="26"/>
      <c r="H576" s="29"/>
    </row>
    <row r="577" spans="1:8" s="7" customFormat="1" ht="23.25">
      <c r="A577" s="47"/>
      <c r="B577" s="26"/>
      <c r="C577" s="48"/>
      <c r="D577" s="26"/>
      <c r="H577" s="29"/>
    </row>
    <row r="578" spans="1:8" s="7" customFormat="1" ht="23.25">
      <c r="A578" s="47"/>
      <c r="B578" s="26"/>
      <c r="C578" s="48"/>
      <c r="D578" s="26"/>
      <c r="H578" s="29"/>
    </row>
    <row r="579" spans="1:8" s="7" customFormat="1" ht="23.25">
      <c r="A579" s="47"/>
      <c r="B579" s="26"/>
      <c r="C579" s="48"/>
      <c r="D579" s="26"/>
      <c r="H579" s="29"/>
    </row>
    <row r="580" spans="1:8" s="7" customFormat="1" ht="23.25">
      <c r="A580" s="47"/>
      <c r="B580" s="26"/>
      <c r="C580" s="48"/>
      <c r="D580" s="26"/>
      <c r="H580" s="29"/>
    </row>
    <row r="581" spans="1:8" s="7" customFormat="1" ht="23.25">
      <c r="A581" s="47"/>
      <c r="B581" s="26"/>
      <c r="C581" s="48"/>
      <c r="D581" s="26"/>
      <c r="H581" s="29"/>
    </row>
    <row r="582" spans="1:8" s="7" customFormat="1" ht="23.25">
      <c r="A582" s="47"/>
      <c r="B582" s="26"/>
      <c r="C582" s="48"/>
      <c r="D582" s="26"/>
      <c r="H582" s="29"/>
    </row>
    <row r="583" spans="4:6" ht="23.25">
      <c r="D583" s="26"/>
      <c r="E583" s="7"/>
      <c r="F583" s="7"/>
    </row>
    <row r="584" spans="4:6" ht="23.25">
      <c r="D584" s="26"/>
      <c r="E584" s="7"/>
      <c r="F584" s="7"/>
    </row>
    <row r="585" spans="4:6" ht="23.25">
      <c r="D585" s="26"/>
      <c r="E585" s="7"/>
      <c r="F585" s="7"/>
    </row>
    <row r="586" spans="4:6" ht="23.25">
      <c r="D586" s="26"/>
      <c r="E586" s="7"/>
      <c r="F586" s="7"/>
    </row>
    <row r="587" spans="4:6" ht="23.25">
      <c r="D587" s="26"/>
      <c r="E587" s="7"/>
      <c r="F587" s="7"/>
    </row>
    <row r="588" spans="4:6" ht="23.25">
      <c r="D588" s="26"/>
      <c r="E588" s="7"/>
      <c r="F588" s="7"/>
    </row>
    <row r="589" spans="4:6" ht="23.25">
      <c r="D589" s="26"/>
      <c r="E589" s="7"/>
      <c r="F589" s="7"/>
    </row>
    <row r="590" spans="4:6" ht="23.25">
      <c r="D590" s="26"/>
      <c r="E590" s="7"/>
      <c r="F590" s="7"/>
    </row>
    <row r="591" spans="4:6" ht="23.25">
      <c r="D591" s="26"/>
      <c r="E591" s="7"/>
      <c r="F591" s="7"/>
    </row>
    <row r="592" spans="4:6" ht="23.25">
      <c r="D592" s="26"/>
      <c r="E592" s="7"/>
      <c r="F592" s="7"/>
    </row>
    <row r="593" spans="4:6" ht="23.25">
      <c r="D593" s="26"/>
      <c r="E593" s="7"/>
      <c r="F593" s="7"/>
    </row>
    <row r="594" spans="4:6" ht="23.25">
      <c r="D594" s="26"/>
      <c r="E594" s="7"/>
      <c r="F594" s="7"/>
    </row>
    <row r="595" spans="4:6" ht="23.25">
      <c r="D595" s="26"/>
      <c r="E595" s="7"/>
      <c r="F595" s="7"/>
    </row>
    <row r="596" spans="1:8" ht="23.25">
      <c r="A596"/>
      <c r="B596"/>
      <c r="C596"/>
      <c r="D596" s="26"/>
      <c r="E596" s="7"/>
      <c r="F596" s="7"/>
      <c r="G596"/>
      <c r="H596"/>
    </row>
    <row r="597" spans="1:8" ht="23.25">
      <c r="A597"/>
      <c r="B597"/>
      <c r="C597"/>
      <c r="D597" s="26"/>
      <c r="E597" s="7"/>
      <c r="F597" s="7"/>
      <c r="G597"/>
      <c r="H597"/>
    </row>
    <row r="598" spans="1:8" ht="23.25">
      <c r="A598"/>
      <c r="B598"/>
      <c r="C598"/>
      <c r="D598" s="26"/>
      <c r="E598" s="7"/>
      <c r="F598" s="7"/>
      <c r="G598"/>
      <c r="H598"/>
    </row>
    <row r="599" spans="1:8" ht="23.25">
      <c r="A599"/>
      <c r="B599"/>
      <c r="C599"/>
      <c r="D599" s="26"/>
      <c r="E599" s="7"/>
      <c r="F599" s="7"/>
      <c r="G599"/>
      <c r="H599"/>
    </row>
    <row r="600" spans="1:8" ht="23.25">
      <c r="A600"/>
      <c r="B600"/>
      <c r="C600"/>
      <c r="D600" s="26"/>
      <c r="E600" s="7"/>
      <c r="F600" s="7"/>
      <c r="G600"/>
      <c r="H600"/>
    </row>
    <row r="601" spans="1:8" ht="23.25">
      <c r="A601"/>
      <c r="B601"/>
      <c r="C601"/>
      <c r="D601" s="26"/>
      <c r="E601" s="7"/>
      <c r="F601" s="7"/>
      <c r="G601"/>
      <c r="H601"/>
    </row>
    <row r="602" spans="1:8" ht="23.25">
      <c r="A602"/>
      <c r="B602"/>
      <c r="C602"/>
      <c r="D602" s="26"/>
      <c r="E602" s="7"/>
      <c r="F602" s="7"/>
      <c r="G602"/>
      <c r="H602"/>
    </row>
    <row r="603" spans="1:8" ht="23.25">
      <c r="A603"/>
      <c r="B603"/>
      <c r="C603"/>
      <c r="D603" s="26"/>
      <c r="E603" s="7"/>
      <c r="F603" s="7"/>
      <c r="G603"/>
      <c r="H603"/>
    </row>
    <row r="604" spans="1:8" ht="23.25">
      <c r="A604"/>
      <c r="B604"/>
      <c r="C604"/>
      <c r="D604" s="26"/>
      <c r="E604" s="7"/>
      <c r="F604" s="7"/>
      <c r="G604"/>
      <c r="H604"/>
    </row>
    <row r="605" spans="1:8" ht="23.25">
      <c r="A605"/>
      <c r="B605"/>
      <c r="C605"/>
      <c r="D605" s="26"/>
      <c r="E605" s="7"/>
      <c r="F605" s="7"/>
      <c r="G605"/>
      <c r="H605"/>
    </row>
    <row r="606" spans="1:8" ht="23.25">
      <c r="A606"/>
      <c r="B606"/>
      <c r="C606"/>
      <c r="D606" s="26"/>
      <c r="E606" s="7"/>
      <c r="F606" s="7"/>
      <c r="G606"/>
      <c r="H606"/>
    </row>
    <row r="607" spans="1:8" ht="23.25">
      <c r="A607"/>
      <c r="B607"/>
      <c r="C607"/>
      <c r="D607" s="26"/>
      <c r="E607" s="7"/>
      <c r="F607" s="7"/>
      <c r="G607"/>
      <c r="H607"/>
    </row>
    <row r="608" spans="1:8" ht="23.25">
      <c r="A608"/>
      <c r="B608"/>
      <c r="C608"/>
      <c r="D608" s="26"/>
      <c r="E608" s="7"/>
      <c r="F608" s="7"/>
      <c r="G608"/>
      <c r="H608"/>
    </row>
    <row r="609" spans="1:8" ht="23.25">
      <c r="A609"/>
      <c r="B609"/>
      <c r="C609"/>
      <c r="D609" s="26"/>
      <c r="E609" s="7"/>
      <c r="F609" s="7"/>
      <c r="G609"/>
      <c r="H609"/>
    </row>
    <row r="610" spans="1:8" ht="23.25">
      <c r="A610"/>
      <c r="B610"/>
      <c r="C610"/>
      <c r="D610" s="26"/>
      <c r="E610" s="7"/>
      <c r="F610" s="7"/>
      <c r="G610"/>
      <c r="H610"/>
    </row>
    <row r="611" spans="1:8" ht="23.25">
      <c r="A611"/>
      <c r="B611"/>
      <c r="C611"/>
      <c r="D611" s="26"/>
      <c r="E611" s="7"/>
      <c r="F611" s="7"/>
      <c r="G611"/>
      <c r="H611"/>
    </row>
    <row r="612" spans="1:8" ht="23.25">
      <c r="A612"/>
      <c r="B612"/>
      <c r="C612"/>
      <c r="D612" s="26"/>
      <c r="E612" s="7"/>
      <c r="F612" s="7"/>
      <c r="G612"/>
      <c r="H612"/>
    </row>
    <row r="613" spans="1:8" ht="23.25">
      <c r="A613"/>
      <c r="B613"/>
      <c r="C613"/>
      <c r="D613" s="26"/>
      <c r="E613" s="7"/>
      <c r="F613" s="7"/>
      <c r="G613"/>
      <c r="H613"/>
    </row>
    <row r="614" spans="1:8" ht="23.25">
      <c r="A614"/>
      <c r="B614"/>
      <c r="C614"/>
      <c r="D614" s="26"/>
      <c r="E614" s="7"/>
      <c r="F614" s="7"/>
      <c r="G614"/>
      <c r="H614"/>
    </row>
    <row r="615" spans="1:8" ht="23.25">
      <c r="A615"/>
      <c r="B615"/>
      <c r="C615"/>
      <c r="D615" s="26"/>
      <c r="E615" s="7"/>
      <c r="F615" s="7"/>
      <c r="G615"/>
      <c r="H615"/>
    </row>
    <row r="616" spans="1:8" ht="23.25">
      <c r="A616"/>
      <c r="B616"/>
      <c r="C616"/>
      <c r="D616" s="26"/>
      <c r="E616" s="7"/>
      <c r="F616" s="7"/>
      <c r="G616"/>
      <c r="H616"/>
    </row>
    <row r="617" spans="1:8" ht="23.25">
      <c r="A617"/>
      <c r="B617"/>
      <c r="C617"/>
      <c r="D617" s="26"/>
      <c r="E617" s="7"/>
      <c r="F617" s="7"/>
      <c r="G617"/>
      <c r="H617"/>
    </row>
    <row r="618" spans="1:8" ht="23.25">
      <c r="A618"/>
      <c r="B618"/>
      <c r="C618"/>
      <c r="D618" s="26"/>
      <c r="E618" s="7"/>
      <c r="F618" s="7"/>
      <c r="G618"/>
      <c r="H618"/>
    </row>
    <row r="619" spans="1:8" ht="23.25">
      <c r="A619"/>
      <c r="B619"/>
      <c r="C619"/>
      <c r="D619" s="26"/>
      <c r="E619" s="7"/>
      <c r="F619" s="7"/>
      <c r="G619"/>
      <c r="H619"/>
    </row>
    <row r="620" spans="1:8" ht="23.25">
      <c r="A620"/>
      <c r="B620"/>
      <c r="C620"/>
      <c r="D620" s="26"/>
      <c r="E620" s="7"/>
      <c r="F620" s="7"/>
      <c r="G620"/>
      <c r="H620"/>
    </row>
    <row r="621" spans="1:8" ht="23.25">
      <c r="A621"/>
      <c r="B621"/>
      <c r="C621"/>
      <c r="D621" s="26"/>
      <c r="E621" s="7"/>
      <c r="F621" s="7"/>
      <c r="G621"/>
      <c r="H621"/>
    </row>
    <row r="622" spans="1:8" ht="23.25">
      <c r="A622"/>
      <c r="B622"/>
      <c r="C622"/>
      <c r="D622" s="26"/>
      <c r="E622" s="7"/>
      <c r="F622" s="7"/>
      <c r="G622"/>
      <c r="H622"/>
    </row>
    <row r="623" spans="1:8" ht="23.25">
      <c r="A623"/>
      <c r="B623"/>
      <c r="C623"/>
      <c r="D623" s="26"/>
      <c r="E623" s="7"/>
      <c r="F623" s="7"/>
      <c r="G623"/>
      <c r="H623"/>
    </row>
    <row r="624" spans="1:8" ht="23.25">
      <c r="A624"/>
      <c r="B624"/>
      <c r="C624"/>
      <c r="D624" s="26"/>
      <c r="E624" s="7"/>
      <c r="F624" s="7"/>
      <c r="G624"/>
      <c r="H624"/>
    </row>
    <row r="625" spans="1:8" ht="23.25">
      <c r="A625"/>
      <c r="B625"/>
      <c r="C625"/>
      <c r="D625" s="26"/>
      <c r="E625" s="7"/>
      <c r="F625" s="7"/>
      <c r="G625"/>
      <c r="H625"/>
    </row>
    <row r="626" spans="1:8" ht="23.25">
      <c r="A626"/>
      <c r="B626"/>
      <c r="C626"/>
      <c r="D626" s="26"/>
      <c r="E626" s="7"/>
      <c r="F626" s="7"/>
      <c r="G626"/>
      <c r="H626"/>
    </row>
    <row r="627" spans="1:8" ht="23.25">
      <c r="A627"/>
      <c r="B627"/>
      <c r="C627"/>
      <c r="D627" s="26"/>
      <c r="E627" s="7"/>
      <c r="F627" s="7"/>
      <c r="G627"/>
      <c r="H627"/>
    </row>
    <row r="628" spans="1:8" ht="23.25">
      <c r="A628"/>
      <c r="B628"/>
      <c r="C628"/>
      <c r="D628" s="26"/>
      <c r="E628" s="7"/>
      <c r="F628" s="7"/>
      <c r="G628"/>
      <c r="H628"/>
    </row>
    <row r="629" spans="1:8" ht="23.25">
      <c r="A629"/>
      <c r="B629"/>
      <c r="C629"/>
      <c r="D629" s="26"/>
      <c r="E629" s="7"/>
      <c r="F629" s="7"/>
      <c r="G629"/>
      <c r="H629"/>
    </row>
    <row r="630" spans="1:8" ht="23.25">
      <c r="A630"/>
      <c r="B630"/>
      <c r="C630"/>
      <c r="D630" s="26"/>
      <c r="E630" s="7"/>
      <c r="F630" s="7"/>
      <c r="G630"/>
      <c r="H630"/>
    </row>
    <row r="631" spans="1:8" ht="23.25">
      <c r="A631"/>
      <c r="B631"/>
      <c r="C631"/>
      <c r="D631" s="26"/>
      <c r="E631" s="7"/>
      <c r="F631" s="7"/>
      <c r="G631"/>
      <c r="H631"/>
    </row>
    <row r="632" spans="1:8" ht="23.25">
      <c r="A632"/>
      <c r="B632"/>
      <c r="C632"/>
      <c r="D632" s="26"/>
      <c r="E632" s="7"/>
      <c r="F632" s="7"/>
      <c r="G632"/>
      <c r="H632"/>
    </row>
    <row r="633" spans="1:8" ht="23.25">
      <c r="A633"/>
      <c r="B633"/>
      <c r="C633"/>
      <c r="D633" s="26"/>
      <c r="E633" s="7"/>
      <c r="F633" s="7"/>
      <c r="G633"/>
      <c r="H633"/>
    </row>
    <row r="634" spans="1:8" ht="23.25">
      <c r="A634"/>
      <c r="B634"/>
      <c r="C634"/>
      <c r="D634" s="26"/>
      <c r="E634" s="7"/>
      <c r="F634" s="7"/>
      <c r="G634"/>
      <c r="H634"/>
    </row>
    <row r="635" spans="1:8" ht="23.25">
      <c r="A635"/>
      <c r="B635"/>
      <c r="C635"/>
      <c r="D635" s="26"/>
      <c r="E635" s="7"/>
      <c r="F635" s="7"/>
      <c r="G635"/>
      <c r="H635"/>
    </row>
    <row r="636" spans="1:8" ht="23.25">
      <c r="A636"/>
      <c r="B636"/>
      <c r="C636"/>
      <c r="D636" s="26"/>
      <c r="E636" s="7"/>
      <c r="F636" s="7"/>
      <c r="G636"/>
      <c r="H636"/>
    </row>
    <row r="637" spans="1:8" ht="23.25">
      <c r="A637"/>
      <c r="B637"/>
      <c r="C637"/>
      <c r="D637" s="26"/>
      <c r="E637" s="7"/>
      <c r="F637" s="7"/>
      <c r="G637"/>
      <c r="H637"/>
    </row>
    <row r="638" spans="1:8" ht="23.25">
      <c r="A638"/>
      <c r="B638"/>
      <c r="C638"/>
      <c r="D638" s="26"/>
      <c r="E638" s="7"/>
      <c r="F638" s="7"/>
      <c r="G638"/>
      <c r="H638"/>
    </row>
    <row r="639" spans="1:8" ht="23.25">
      <c r="A639"/>
      <c r="B639"/>
      <c r="C639"/>
      <c r="D639" s="26"/>
      <c r="E639" s="7"/>
      <c r="F639" s="7"/>
      <c r="G639"/>
      <c r="H639"/>
    </row>
    <row r="640" spans="1:8" ht="23.25">
      <c r="A640"/>
      <c r="B640"/>
      <c r="C640"/>
      <c r="D640" s="26"/>
      <c r="E640" s="7"/>
      <c r="F640" s="7"/>
      <c r="G640"/>
      <c r="H640"/>
    </row>
    <row r="641" spans="1:8" ht="23.25">
      <c r="A641"/>
      <c r="B641"/>
      <c r="C641"/>
      <c r="D641" s="26"/>
      <c r="E641" s="7"/>
      <c r="F641" s="7"/>
      <c r="G641"/>
      <c r="H641"/>
    </row>
    <row r="642" spans="1:8" ht="23.25">
      <c r="A642"/>
      <c r="B642"/>
      <c r="C642"/>
      <c r="D642" s="26"/>
      <c r="E642" s="7"/>
      <c r="F642" s="7"/>
      <c r="G642"/>
      <c r="H642"/>
    </row>
    <row r="643" spans="1:8" ht="23.25">
      <c r="A643"/>
      <c r="B643"/>
      <c r="C643"/>
      <c r="D643" s="26"/>
      <c r="E643" s="7"/>
      <c r="F643" s="7"/>
      <c r="G643"/>
      <c r="H643"/>
    </row>
    <row r="644" spans="1:8" ht="23.25">
      <c r="A644"/>
      <c r="B644"/>
      <c r="C644"/>
      <c r="D644" s="26"/>
      <c r="E644" s="7"/>
      <c r="F644" s="7"/>
      <c r="G644"/>
      <c r="H644"/>
    </row>
    <row r="645" spans="1:8" ht="23.25">
      <c r="A645"/>
      <c r="B645"/>
      <c r="C645"/>
      <c r="D645" s="26"/>
      <c r="E645" s="7"/>
      <c r="F645" s="7"/>
      <c r="G645"/>
      <c r="H645"/>
    </row>
    <row r="646" spans="1:8" ht="23.25">
      <c r="A646"/>
      <c r="B646"/>
      <c r="C646"/>
      <c r="D646" s="26"/>
      <c r="E646" s="7"/>
      <c r="F646" s="7"/>
      <c r="G646"/>
      <c r="H646"/>
    </row>
    <row r="647" spans="1:8" ht="23.25">
      <c r="A647"/>
      <c r="B647"/>
      <c r="C647"/>
      <c r="D647" s="26"/>
      <c r="E647" s="7"/>
      <c r="F647" s="7"/>
      <c r="G647"/>
      <c r="H647"/>
    </row>
    <row r="648" spans="1:8" ht="23.25">
      <c r="A648"/>
      <c r="B648"/>
      <c r="C648"/>
      <c r="D648" s="26"/>
      <c r="E648" s="7"/>
      <c r="F648" s="7"/>
      <c r="G648"/>
      <c r="H648"/>
    </row>
    <row r="649" spans="1:8" ht="23.25">
      <c r="A649"/>
      <c r="B649"/>
      <c r="C649"/>
      <c r="D649" s="26"/>
      <c r="E649" s="7"/>
      <c r="F649" s="7"/>
      <c r="G649"/>
      <c r="H649"/>
    </row>
    <row r="650" spans="1:8" ht="23.25">
      <c r="A650"/>
      <c r="B650"/>
      <c r="C650"/>
      <c r="D650" s="26"/>
      <c r="E650" s="7"/>
      <c r="F650" s="7"/>
      <c r="G650"/>
      <c r="H650"/>
    </row>
    <row r="651" spans="1:8" ht="23.25">
      <c r="A651"/>
      <c r="B651"/>
      <c r="C651"/>
      <c r="D651" s="26"/>
      <c r="E651" s="7"/>
      <c r="F651" s="7"/>
      <c r="G651"/>
      <c r="H651"/>
    </row>
    <row r="652" spans="1:8" ht="23.25">
      <c r="A652"/>
      <c r="B652"/>
      <c r="C652"/>
      <c r="D652" s="26"/>
      <c r="E652" s="7"/>
      <c r="F652" s="7"/>
      <c r="G652"/>
      <c r="H652"/>
    </row>
    <row r="653" spans="1:8" ht="23.25">
      <c r="A653"/>
      <c r="B653"/>
      <c r="C653"/>
      <c r="D653" s="26"/>
      <c r="E653" s="7"/>
      <c r="F653" s="7"/>
      <c r="G653"/>
      <c r="H653"/>
    </row>
    <row r="654" spans="1:8" ht="23.25">
      <c r="A654"/>
      <c r="B654"/>
      <c r="C654"/>
      <c r="D654" s="26"/>
      <c r="E654" s="7"/>
      <c r="F654" s="7"/>
      <c r="G654"/>
      <c r="H654"/>
    </row>
    <row r="655" spans="1:8" ht="23.25">
      <c r="A655"/>
      <c r="B655"/>
      <c r="C655"/>
      <c r="D655" s="26"/>
      <c r="E655" s="7"/>
      <c r="F655" s="7"/>
      <c r="G655"/>
      <c r="H655"/>
    </row>
    <row r="656" spans="1:8" ht="23.25">
      <c r="A656"/>
      <c r="B656"/>
      <c r="C656"/>
      <c r="D656" s="26"/>
      <c r="E656" s="7"/>
      <c r="F656" s="7"/>
      <c r="G656"/>
      <c r="H656"/>
    </row>
    <row r="657" spans="1:8" ht="23.25">
      <c r="A657"/>
      <c r="B657"/>
      <c r="C657"/>
      <c r="D657" s="26"/>
      <c r="E657" s="7"/>
      <c r="F657" s="7"/>
      <c r="G657"/>
      <c r="H657"/>
    </row>
    <row r="658" spans="1:8" ht="23.25">
      <c r="A658"/>
      <c r="B658"/>
      <c r="C658"/>
      <c r="D658" s="26"/>
      <c r="E658" s="7"/>
      <c r="F658" s="7"/>
      <c r="G658"/>
      <c r="H658"/>
    </row>
    <row r="659" spans="1:8" ht="23.25">
      <c r="A659"/>
      <c r="B659"/>
      <c r="C659"/>
      <c r="D659" s="26"/>
      <c r="E659" s="7"/>
      <c r="F659" s="7"/>
      <c r="G659"/>
      <c r="H659"/>
    </row>
    <row r="660" spans="1:8" ht="23.25">
      <c r="A660"/>
      <c r="B660"/>
      <c r="C660"/>
      <c r="D660" s="26"/>
      <c r="E660" s="7"/>
      <c r="F660" s="7"/>
      <c r="G660"/>
      <c r="H660"/>
    </row>
    <row r="661" spans="1:8" ht="23.25">
      <c r="A661"/>
      <c r="B661"/>
      <c r="C661"/>
      <c r="D661" s="26"/>
      <c r="E661" s="7"/>
      <c r="F661" s="7"/>
      <c r="G661"/>
      <c r="H661"/>
    </row>
    <row r="662" spans="1:8" ht="23.25">
      <c r="A662"/>
      <c r="B662"/>
      <c r="C662"/>
      <c r="D662" s="26"/>
      <c r="E662" s="7"/>
      <c r="F662" s="7"/>
      <c r="G662"/>
      <c r="H662"/>
    </row>
    <row r="663" spans="1:8" ht="23.25">
      <c r="A663"/>
      <c r="B663"/>
      <c r="C663"/>
      <c r="D663" s="26"/>
      <c r="E663" s="7"/>
      <c r="F663" s="7"/>
      <c r="G663"/>
      <c r="H663"/>
    </row>
    <row r="664" spans="1:8" ht="23.25">
      <c r="A664"/>
      <c r="B664"/>
      <c r="C664"/>
      <c r="D664" s="26"/>
      <c r="E664" s="7"/>
      <c r="F664" s="7"/>
      <c r="G664"/>
      <c r="H664"/>
    </row>
    <row r="665" spans="1:8" ht="23.25">
      <c r="A665"/>
      <c r="B665"/>
      <c r="C665"/>
      <c r="D665" s="26"/>
      <c r="E665" s="7"/>
      <c r="F665" s="7"/>
      <c r="G665"/>
      <c r="H665"/>
    </row>
    <row r="666" spans="1:8" ht="23.25">
      <c r="A666"/>
      <c r="B666"/>
      <c r="C666"/>
      <c r="D666" s="26"/>
      <c r="E666" s="7"/>
      <c r="F666" s="7"/>
      <c r="G666"/>
      <c r="H666"/>
    </row>
    <row r="667" spans="1:8" ht="23.25">
      <c r="A667"/>
      <c r="B667"/>
      <c r="C667"/>
      <c r="D667" s="26"/>
      <c r="E667" s="7"/>
      <c r="F667" s="7"/>
      <c r="G667"/>
      <c r="H667"/>
    </row>
    <row r="668" spans="1:8" ht="23.25">
      <c r="A668"/>
      <c r="B668"/>
      <c r="C668"/>
      <c r="D668" s="26"/>
      <c r="E668" s="7"/>
      <c r="F668" s="7"/>
      <c r="G668"/>
      <c r="H668"/>
    </row>
    <row r="669" spans="1:8" ht="23.25">
      <c r="A669"/>
      <c r="B669"/>
      <c r="C669"/>
      <c r="D669" s="26"/>
      <c r="E669" s="7"/>
      <c r="F669" s="7"/>
      <c r="G669"/>
      <c r="H669"/>
    </row>
    <row r="670" spans="1:8" ht="23.25">
      <c r="A670"/>
      <c r="B670"/>
      <c r="C670"/>
      <c r="D670" s="26"/>
      <c r="E670" s="7"/>
      <c r="F670" s="7"/>
      <c r="G670"/>
      <c r="H670"/>
    </row>
    <row r="671" spans="1:8" ht="23.25">
      <c r="A671"/>
      <c r="B671"/>
      <c r="C671"/>
      <c r="D671" s="26"/>
      <c r="E671" s="7"/>
      <c r="F671" s="7"/>
      <c r="G671"/>
      <c r="H671"/>
    </row>
    <row r="672" spans="1:8" ht="23.25">
      <c r="A672"/>
      <c r="B672"/>
      <c r="C672"/>
      <c r="D672" s="26"/>
      <c r="E672" s="7"/>
      <c r="F672" s="7"/>
      <c r="G672"/>
      <c r="H672"/>
    </row>
    <row r="673" spans="1:8" ht="23.25">
      <c r="A673"/>
      <c r="B673"/>
      <c r="C673"/>
      <c r="D673" s="26"/>
      <c r="E673" s="7"/>
      <c r="F673" s="7"/>
      <c r="G673"/>
      <c r="H673"/>
    </row>
    <row r="674" spans="1:8" ht="23.25">
      <c r="A674"/>
      <c r="B674"/>
      <c r="C674"/>
      <c r="D674" s="26"/>
      <c r="E674" s="7"/>
      <c r="F674" s="7"/>
      <c r="G674"/>
      <c r="H674"/>
    </row>
    <row r="675" spans="1:8" ht="23.25">
      <c r="A675"/>
      <c r="B675"/>
      <c r="C675"/>
      <c r="D675" s="26"/>
      <c r="E675" s="7"/>
      <c r="F675" s="7"/>
      <c r="G675"/>
      <c r="H675"/>
    </row>
    <row r="676" spans="1:8" ht="23.25">
      <c r="A676"/>
      <c r="B676"/>
      <c r="C676"/>
      <c r="D676" s="26"/>
      <c r="E676" s="7"/>
      <c r="F676" s="7"/>
      <c r="G676"/>
      <c r="H676"/>
    </row>
    <row r="677" spans="1:8" ht="23.25">
      <c r="A677"/>
      <c r="B677"/>
      <c r="C677"/>
      <c r="D677" s="26"/>
      <c r="E677" s="7"/>
      <c r="F677" s="7"/>
      <c r="G677"/>
      <c r="H677"/>
    </row>
    <row r="678" spans="1:8" ht="23.25">
      <c r="A678"/>
      <c r="B678"/>
      <c r="C678"/>
      <c r="D678" s="26"/>
      <c r="E678" s="7"/>
      <c r="F678" s="7"/>
      <c r="G678"/>
      <c r="H678"/>
    </row>
    <row r="679" spans="1:8" ht="23.25">
      <c r="A679"/>
      <c r="B679"/>
      <c r="C679"/>
      <c r="D679" s="26"/>
      <c r="E679" s="7"/>
      <c r="F679" s="7"/>
      <c r="G679"/>
      <c r="H679"/>
    </row>
    <row r="680" spans="1:8" ht="23.25">
      <c r="A680"/>
      <c r="B680"/>
      <c r="C680"/>
      <c r="D680" s="26"/>
      <c r="E680" s="7"/>
      <c r="F680" s="7"/>
      <c r="G680"/>
      <c r="H680"/>
    </row>
    <row r="681" spans="1:8" ht="23.25">
      <c r="A681"/>
      <c r="B681"/>
      <c r="C681"/>
      <c r="D681" s="26"/>
      <c r="E681" s="7"/>
      <c r="F681" s="7"/>
      <c r="G681"/>
      <c r="H681"/>
    </row>
    <row r="682" spans="1:8" ht="23.25">
      <c r="A682"/>
      <c r="B682"/>
      <c r="C682"/>
      <c r="D682" s="26"/>
      <c r="E682" s="7"/>
      <c r="F682" s="7"/>
      <c r="G682"/>
      <c r="H682"/>
    </row>
    <row r="683" spans="1:8" ht="23.25">
      <c r="A683"/>
      <c r="B683"/>
      <c r="C683"/>
      <c r="D683" s="26"/>
      <c r="E683" s="7"/>
      <c r="F683" s="7"/>
      <c r="G683"/>
      <c r="H683"/>
    </row>
    <row r="684" spans="1:8" ht="23.25">
      <c r="A684"/>
      <c r="B684"/>
      <c r="C684"/>
      <c r="D684" s="26"/>
      <c r="E684" s="7"/>
      <c r="F684" s="7"/>
      <c r="G684"/>
      <c r="H684"/>
    </row>
    <row r="685" spans="1:8" ht="23.25">
      <c r="A685"/>
      <c r="B685"/>
      <c r="C685"/>
      <c r="D685" s="26"/>
      <c r="E685" s="7"/>
      <c r="F685" s="7"/>
      <c r="G685"/>
      <c r="H685"/>
    </row>
    <row r="686" spans="1:8" ht="23.25">
      <c r="A686"/>
      <c r="B686"/>
      <c r="C686"/>
      <c r="D686" s="26"/>
      <c r="E686" s="7"/>
      <c r="F686" s="7"/>
      <c r="G686"/>
      <c r="H686"/>
    </row>
    <row r="687" spans="1:8" ht="23.25">
      <c r="A687"/>
      <c r="B687"/>
      <c r="C687"/>
      <c r="D687" s="26"/>
      <c r="E687" s="7"/>
      <c r="F687" s="7"/>
      <c r="G687"/>
      <c r="H687"/>
    </row>
    <row r="688" spans="1:8" ht="23.25">
      <c r="A688"/>
      <c r="B688"/>
      <c r="C688"/>
      <c r="D688" s="26"/>
      <c r="E688" s="7"/>
      <c r="F688" s="7"/>
      <c r="G688"/>
      <c r="H688"/>
    </row>
    <row r="689" spans="1:8" ht="23.25">
      <c r="A689"/>
      <c r="B689"/>
      <c r="C689"/>
      <c r="D689" s="26"/>
      <c r="E689" s="7"/>
      <c r="F689" s="7"/>
      <c r="G689"/>
      <c r="H689"/>
    </row>
    <row r="690" spans="1:8" ht="23.25">
      <c r="A690"/>
      <c r="B690"/>
      <c r="C690"/>
      <c r="D690" s="26"/>
      <c r="E690" s="7"/>
      <c r="F690" s="7"/>
      <c r="G690"/>
      <c r="H690"/>
    </row>
    <row r="691" spans="1:8" ht="23.25">
      <c r="A691"/>
      <c r="B691"/>
      <c r="C691"/>
      <c r="D691" s="26"/>
      <c r="E691" s="7"/>
      <c r="F691" s="7"/>
      <c r="G691"/>
      <c r="H691"/>
    </row>
    <row r="692" spans="1:8" ht="23.25">
      <c r="A692"/>
      <c r="B692"/>
      <c r="C692"/>
      <c r="D692" s="26"/>
      <c r="E692" s="7"/>
      <c r="F692" s="7"/>
      <c r="G692"/>
      <c r="H692"/>
    </row>
    <row r="693" spans="1:8" ht="23.25">
      <c r="A693"/>
      <c r="B693"/>
      <c r="C693"/>
      <c r="D693" s="26"/>
      <c r="E693" s="7"/>
      <c r="F693" s="7"/>
      <c r="G693"/>
      <c r="H693"/>
    </row>
    <row r="694" spans="1:8" ht="23.25">
      <c r="A694"/>
      <c r="B694"/>
      <c r="C694"/>
      <c r="D694" s="26"/>
      <c r="E694" s="7"/>
      <c r="F694" s="7"/>
      <c r="G694"/>
      <c r="H694"/>
    </row>
    <row r="695" spans="1:8" ht="23.25">
      <c r="A695"/>
      <c r="B695"/>
      <c r="C695"/>
      <c r="D695" s="26"/>
      <c r="E695" s="7"/>
      <c r="F695" s="7"/>
      <c r="G695"/>
      <c r="H695"/>
    </row>
    <row r="696" spans="1:8" ht="23.25">
      <c r="A696"/>
      <c r="B696"/>
      <c r="C696"/>
      <c r="D696" s="26"/>
      <c r="E696" s="7"/>
      <c r="F696" s="7"/>
      <c r="G696"/>
      <c r="H696"/>
    </row>
    <row r="697" spans="1:8" ht="23.25">
      <c r="A697"/>
      <c r="B697"/>
      <c r="C697"/>
      <c r="D697" s="26"/>
      <c r="E697" s="7"/>
      <c r="F697" s="7"/>
      <c r="G697"/>
      <c r="H697"/>
    </row>
    <row r="698" spans="1:8" ht="23.25">
      <c r="A698"/>
      <c r="B698"/>
      <c r="C698"/>
      <c r="D698" s="26"/>
      <c r="E698" s="7"/>
      <c r="F698" s="7"/>
      <c r="G698"/>
      <c r="H698"/>
    </row>
    <row r="699" spans="1:8" ht="23.25">
      <c r="A699"/>
      <c r="B699"/>
      <c r="C699"/>
      <c r="D699" s="26"/>
      <c r="E699" s="7"/>
      <c r="F699" s="7"/>
      <c r="G699"/>
      <c r="H699"/>
    </row>
    <row r="700" spans="1:8" ht="23.25">
      <c r="A700"/>
      <c r="B700"/>
      <c r="C700"/>
      <c r="D700" s="26"/>
      <c r="E700" s="7"/>
      <c r="F700" s="7"/>
      <c r="G700"/>
      <c r="H700"/>
    </row>
    <row r="701" spans="1:8" ht="23.25">
      <c r="A701"/>
      <c r="B701"/>
      <c r="C701"/>
      <c r="D701" s="26"/>
      <c r="E701" s="7"/>
      <c r="F701" s="7"/>
      <c r="G701"/>
      <c r="H701"/>
    </row>
    <row r="702" spans="1:8" ht="23.25">
      <c r="A702"/>
      <c r="B702"/>
      <c r="C702"/>
      <c r="D702" s="26"/>
      <c r="E702" s="7"/>
      <c r="F702" s="7"/>
      <c r="G702"/>
      <c r="H702"/>
    </row>
    <row r="703" spans="1:8" ht="23.25">
      <c r="A703"/>
      <c r="B703"/>
      <c r="C703"/>
      <c r="D703" s="26"/>
      <c r="E703" s="7"/>
      <c r="F703" s="7"/>
      <c r="G703"/>
      <c r="H703"/>
    </row>
    <row r="704" spans="1:8" ht="23.25">
      <c r="A704"/>
      <c r="B704"/>
      <c r="C704"/>
      <c r="D704" s="26"/>
      <c r="E704" s="7"/>
      <c r="F704" s="7"/>
      <c r="G704"/>
      <c r="H704"/>
    </row>
    <row r="705" spans="1:8" ht="23.25">
      <c r="A705"/>
      <c r="B705"/>
      <c r="C705"/>
      <c r="D705" s="26"/>
      <c r="E705" s="7"/>
      <c r="F705" s="7"/>
      <c r="G705"/>
      <c r="H705"/>
    </row>
    <row r="706" spans="1:8" ht="23.25">
      <c r="A706"/>
      <c r="B706"/>
      <c r="C706"/>
      <c r="D706" s="26"/>
      <c r="E706" s="7"/>
      <c r="F706" s="7"/>
      <c r="G706"/>
      <c r="H706"/>
    </row>
    <row r="707" spans="1:8" ht="23.25">
      <c r="A707"/>
      <c r="B707"/>
      <c r="C707"/>
      <c r="D707" s="26"/>
      <c r="E707" s="7"/>
      <c r="F707" s="7"/>
      <c r="G707"/>
      <c r="H707"/>
    </row>
    <row r="708" spans="1:8" ht="23.25">
      <c r="A708"/>
      <c r="B708"/>
      <c r="C708"/>
      <c r="D708" s="26"/>
      <c r="E708" s="7"/>
      <c r="F708" s="7"/>
      <c r="G708"/>
      <c r="H708"/>
    </row>
    <row r="709" spans="1:8" ht="23.25">
      <c r="A709"/>
      <c r="B709"/>
      <c r="C709"/>
      <c r="D709" s="26"/>
      <c r="E709" s="7"/>
      <c r="F709" s="7"/>
      <c r="G709"/>
      <c r="H709"/>
    </row>
    <row r="710" spans="1:8" ht="23.25">
      <c r="A710"/>
      <c r="B710"/>
      <c r="C710"/>
      <c r="D710" s="26"/>
      <c r="E710" s="7"/>
      <c r="F710" s="7"/>
      <c r="G710"/>
      <c r="H710"/>
    </row>
    <row r="711" spans="1:8" ht="23.25">
      <c r="A711"/>
      <c r="B711"/>
      <c r="C711"/>
      <c r="D711" s="26"/>
      <c r="E711" s="7"/>
      <c r="F711" s="7"/>
      <c r="G711"/>
      <c r="H711"/>
    </row>
    <row r="712" spans="1:8" ht="23.25">
      <c r="A712"/>
      <c r="B712"/>
      <c r="C712"/>
      <c r="D712" s="26"/>
      <c r="E712" s="7"/>
      <c r="F712" s="7"/>
      <c r="G712"/>
      <c r="H712"/>
    </row>
    <row r="713" spans="1:8" ht="23.25">
      <c r="A713"/>
      <c r="B713"/>
      <c r="C713"/>
      <c r="D713" s="26"/>
      <c r="E713" s="7"/>
      <c r="F713" s="7"/>
      <c r="G713"/>
      <c r="H713"/>
    </row>
    <row r="714" spans="1:8" ht="23.25">
      <c r="A714"/>
      <c r="B714"/>
      <c r="C714"/>
      <c r="D714" s="26"/>
      <c r="E714" s="7"/>
      <c r="F714" s="7"/>
      <c r="G714"/>
      <c r="H714"/>
    </row>
    <row r="715" spans="1:8" ht="23.25">
      <c r="A715"/>
      <c r="B715"/>
      <c r="C715"/>
      <c r="D715" s="26"/>
      <c r="E715" s="7"/>
      <c r="F715" s="7"/>
      <c r="G715"/>
      <c r="H715"/>
    </row>
    <row r="716" spans="1:8" ht="23.25">
      <c r="A716"/>
      <c r="B716"/>
      <c r="C716"/>
      <c r="D716" s="26"/>
      <c r="E716" s="7"/>
      <c r="F716" s="7"/>
      <c r="G716"/>
      <c r="H716"/>
    </row>
    <row r="717" spans="1:8" ht="23.25">
      <c r="A717"/>
      <c r="B717"/>
      <c r="C717"/>
      <c r="D717" s="26"/>
      <c r="E717" s="7"/>
      <c r="F717" s="7"/>
      <c r="G717"/>
      <c r="H717"/>
    </row>
    <row r="718" spans="1:8" ht="23.25">
      <c r="A718"/>
      <c r="B718"/>
      <c r="C718"/>
      <c r="D718" s="26"/>
      <c r="E718" s="7"/>
      <c r="F718" s="7"/>
      <c r="G718"/>
      <c r="H718"/>
    </row>
    <row r="719" spans="1:8" ht="23.25">
      <c r="A719"/>
      <c r="B719"/>
      <c r="C719"/>
      <c r="D719" s="26"/>
      <c r="E719" s="7"/>
      <c r="F719" s="7"/>
      <c r="G719"/>
      <c r="H719"/>
    </row>
    <row r="720" spans="1:8" ht="23.25">
      <c r="A720"/>
      <c r="B720"/>
      <c r="C720"/>
      <c r="D720" s="26"/>
      <c r="E720" s="7"/>
      <c r="F720" s="7"/>
      <c r="G720"/>
      <c r="H720"/>
    </row>
    <row r="721" spans="1:8" ht="23.25">
      <c r="A721"/>
      <c r="B721"/>
      <c r="C721"/>
      <c r="D721" s="26"/>
      <c r="E721" s="7"/>
      <c r="F721" s="7"/>
      <c r="G721"/>
      <c r="H721"/>
    </row>
    <row r="722" spans="1:8" ht="23.25">
      <c r="A722"/>
      <c r="B722"/>
      <c r="C722"/>
      <c r="D722" s="26"/>
      <c r="E722" s="7"/>
      <c r="F722" s="7"/>
      <c r="G722"/>
      <c r="H722"/>
    </row>
    <row r="723" spans="1:8" ht="23.25">
      <c r="A723"/>
      <c r="B723"/>
      <c r="C723"/>
      <c r="D723" s="26"/>
      <c r="E723" s="7"/>
      <c r="F723" s="7"/>
      <c r="G723"/>
      <c r="H723"/>
    </row>
    <row r="724" spans="1:8" ht="23.25">
      <c r="A724"/>
      <c r="B724"/>
      <c r="C724"/>
      <c r="D724" s="26"/>
      <c r="E724" s="7"/>
      <c r="F724" s="7"/>
      <c r="G724"/>
      <c r="H724"/>
    </row>
    <row r="725" spans="1:8" ht="23.25">
      <c r="A725"/>
      <c r="B725"/>
      <c r="C725"/>
      <c r="D725" s="26"/>
      <c r="E725" s="7"/>
      <c r="F725" s="7"/>
      <c r="G725"/>
      <c r="H725"/>
    </row>
    <row r="726" spans="1:8" ht="23.25">
      <c r="A726"/>
      <c r="B726"/>
      <c r="C726"/>
      <c r="D726" s="26"/>
      <c r="E726" s="7"/>
      <c r="F726" s="7"/>
      <c r="G726"/>
      <c r="H726"/>
    </row>
    <row r="727" spans="1:8" ht="23.25">
      <c r="A727"/>
      <c r="B727"/>
      <c r="C727"/>
      <c r="D727" s="26"/>
      <c r="E727" s="7"/>
      <c r="F727" s="7"/>
      <c r="G727"/>
      <c r="H727"/>
    </row>
    <row r="728" spans="1:8" ht="23.25">
      <c r="A728"/>
      <c r="B728"/>
      <c r="C728"/>
      <c r="D728" s="26"/>
      <c r="E728" s="7"/>
      <c r="F728" s="7"/>
      <c r="G728"/>
      <c r="H728"/>
    </row>
    <row r="729" spans="1:8" ht="23.25">
      <c r="A729"/>
      <c r="B729"/>
      <c r="C729"/>
      <c r="D729" s="26"/>
      <c r="E729" s="7"/>
      <c r="F729" s="7"/>
      <c r="G729"/>
      <c r="H729"/>
    </row>
    <row r="730" spans="1:8" ht="23.25">
      <c r="A730"/>
      <c r="B730"/>
      <c r="C730"/>
      <c r="D730" s="26"/>
      <c r="E730" s="7"/>
      <c r="F730" s="7"/>
      <c r="G730"/>
      <c r="H730"/>
    </row>
    <row r="731" spans="1:8" ht="23.25">
      <c r="A731"/>
      <c r="B731"/>
      <c r="C731"/>
      <c r="D731" s="26"/>
      <c r="E731" s="7"/>
      <c r="F731" s="7"/>
      <c r="G731"/>
      <c r="H731"/>
    </row>
    <row r="732" spans="1:8" ht="23.25">
      <c r="A732"/>
      <c r="B732"/>
      <c r="C732"/>
      <c r="D732" s="26"/>
      <c r="E732" s="7"/>
      <c r="F732" s="7"/>
      <c r="G732"/>
      <c r="H732"/>
    </row>
    <row r="733" spans="1:8" ht="23.25">
      <c r="A733"/>
      <c r="B733"/>
      <c r="C733"/>
      <c r="D733" s="26"/>
      <c r="E733" s="7"/>
      <c r="F733" s="7"/>
      <c r="G733"/>
      <c r="H733"/>
    </row>
    <row r="734" spans="1:8" ht="23.25">
      <c r="A734"/>
      <c r="B734"/>
      <c r="C734"/>
      <c r="D734" s="26"/>
      <c r="E734" s="7"/>
      <c r="F734" s="7"/>
      <c r="G734"/>
      <c r="H734"/>
    </row>
    <row r="735" spans="1:8" ht="23.25">
      <c r="A735"/>
      <c r="B735"/>
      <c r="C735"/>
      <c r="D735" s="26"/>
      <c r="E735" s="7"/>
      <c r="F735" s="7"/>
      <c r="G735"/>
      <c r="H735"/>
    </row>
    <row r="736" spans="1:8" ht="23.25">
      <c r="A736"/>
      <c r="B736"/>
      <c r="C736"/>
      <c r="D736" s="26"/>
      <c r="E736" s="7"/>
      <c r="F736" s="7"/>
      <c r="G736"/>
      <c r="H736"/>
    </row>
    <row r="737" spans="1:8" ht="23.25">
      <c r="A737"/>
      <c r="B737"/>
      <c r="C737"/>
      <c r="D737" s="26"/>
      <c r="E737" s="7"/>
      <c r="F737" s="7"/>
      <c r="G737"/>
      <c r="H737"/>
    </row>
    <row r="738" spans="1:8" ht="23.25">
      <c r="A738"/>
      <c r="B738"/>
      <c r="C738"/>
      <c r="D738" s="26"/>
      <c r="E738" s="7"/>
      <c r="F738" s="7"/>
      <c r="G738"/>
      <c r="H738"/>
    </row>
    <row r="739" spans="1:8" ht="23.25">
      <c r="A739"/>
      <c r="B739"/>
      <c r="C739"/>
      <c r="D739" s="26"/>
      <c r="E739" s="7"/>
      <c r="F739" s="7"/>
      <c r="G739"/>
      <c r="H739"/>
    </row>
    <row r="740" spans="1:8" ht="23.25">
      <c r="A740"/>
      <c r="B740"/>
      <c r="C740"/>
      <c r="D740" s="26"/>
      <c r="E740" s="7"/>
      <c r="F740" s="7"/>
      <c r="G740"/>
      <c r="H740"/>
    </row>
    <row r="741" spans="1:8" ht="23.25">
      <c r="A741"/>
      <c r="B741"/>
      <c r="C741"/>
      <c r="D741" s="26"/>
      <c r="E741" s="7"/>
      <c r="F741" s="7"/>
      <c r="G741"/>
      <c r="H741"/>
    </row>
    <row r="742" spans="1:8" ht="23.25">
      <c r="A742"/>
      <c r="B742"/>
      <c r="C742"/>
      <c r="D742" s="26"/>
      <c r="E742" s="7"/>
      <c r="F742" s="7"/>
      <c r="G742"/>
      <c r="H742"/>
    </row>
    <row r="743" spans="1:8" ht="23.25">
      <c r="A743"/>
      <c r="B743"/>
      <c r="C743"/>
      <c r="D743" s="26"/>
      <c r="E743" s="7"/>
      <c r="F743" s="7"/>
      <c r="G743"/>
      <c r="H743"/>
    </row>
    <row r="744" spans="1:8" ht="23.25">
      <c r="A744"/>
      <c r="B744"/>
      <c r="C744"/>
      <c r="D744" s="26"/>
      <c r="E744" s="7"/>
      <c r="F744" s="7"/>
      <c r="G744"/>
      <c r="H744"/>
    </row>
    <row r="745" spans="1:8" ht="23.25">
      <c r="A745"/>
      <c r="B745"/>
      <c r="C745"/>
      <c r="D745" s="26"/>
      <c r="E745" s="7"/>
      <c r="F745" s="7"/>
      <c r="G745"/>
      <c r="H745"/>
    </row>
    <row r="746" spans="1:8" ht="23.25">
      <c r="A746"/>
      <c r="B746"/>
      <c r="C746"/>
      <c r="D746" s="26"/>
      <c r="E746" s="7"/>
      <c r="F746" s="7"/>
      <c r="G746"/>
      <c r="H746"/>
    </row>
    <row r="747" spans="1:8" ht="23.25">
      <c r="A747"/>
      <c r="B747"/>
      <c r="C747"/>
      <c r="D747" s="26"/>
      <c r="E747" s="7"/>
      <c r="F747" s="7"/>
      <c r="G747"/>
      <c r="H747"/>
    </row>
    <row r="748" spans="1:8" ht="23.25">
      <c r="A748"/>
      <c r="B748"/>
      <c r="C748"/>
      <c r="D748" s="26"/>
      <c r="E748" s="7"/>
      <c r="F748" s="7"/>
      <c r="G748"/>
      <c r="H748"/>
    </row>
    <row r="749" spans="1:8" ht="23.25">
      <c r="A749"/>
      <c r="B749"/>
      <c r="C749"/>
      <c r="D749" s="26"/>
      <c r="E749" s="7"/>
      <c r="F749" s="7"/>
      <c r="G749"/>
      <c r="H749"/>
    </row>
    <row r="750" spans="1:8" ht="23.25">
      <c r="A750"/>
      <c r="B750"/>
      <c r="C750"/>
      <c r="D750" s="26"/>
      <c r="E750" s="7"/>
      <c r="F750" s="7"/>
      <c r="G750"/>
      <c r="H750"/>
    </row>
    <row r="751" spans="1:8" ht="23.25">
      <c r="A751"/>
      <c r="B751"/>
      <c r="C751"/>
      <c r="D751" s="26"/>
      <c r="E751" s="7"/>
      <c r="F751" s="7"/>
      <c r="G751"/>
      <c r="H751"/>
    </row>
    <row r="752" spans="1:8" ht="23.25">
      <c r="A752"/>
      <c r="B752"/>
      <c r="C752"/>
      <c r="D752" s="26"/>
      <c r="E752" s="7"/>
      <c r="F752" s="7"/>
      <c r="G752"/>
      <c r="H752"/>
    </row>
    <row r="753" spans="1:8" ht="23.25">
      <c r="A753"/>
      <c r="B753"/>
      <c r="C753"/>
      <c r="D753" s="26"/>
      <c r="E753" s="7"/>
      <c r="F753" s="7"/>
      <c r="G753"/>
      <c r="H753"/>
    </row>
    <row r="754" spans="1:8" ht="23.25">
      <c r="A754"/>
      <c r="B754"/>
      <c r="C754"/>
      <c r="D754" s="26"/>
      <c r="E754" s="7"/>
      <c r="F754" s="7"/>
      <c r="G754"/>
      <c r="H754"/>
    </row>
    <row r="755" spans="1:8" ht="23.25">
      <c r="A755"/>
      <c r="B755"/>
      <c r="C755"/>
      <c r="D755" s="26"/>
      <c r="E755" s="7"/>
      <c r="F755" s="7"/>
      <c r="G755"/>
      <c r="H755"/>
    </row>
    <row r="756" spans="1:8" ht="23.25">
      <c r="A756"/>
      <c r="B756"/>
      <c r="C756"/>
      <c r="D756" s="26"/>
      <c r="E756" s="7"/>
      <c r="F756" s="7"/>
      <c r="G756"/>
      <c r="H756"/>
    </row>
    <row r="757" spans="1:8" ht="23.25">
      <c r="A757"/>
      <c r="B757"/>
      <c r="C757"/>
      <c r="D757" s="26"/>
      <c r="E757" s="7"/>
      <c r="F757" s="7"/>
      <c r="G757"/>
      <c r="H757"/>
    </row>
    <row r="758" spans="1:8" ht="23.25">
      <c r="A758"/>
      <c r="B758"/>
      <c r="C758"/>
      <c r="D758" s="26"/>
      <c r="E758" s="7"/>
      <c r="F758" s="7"/>
      <c r="G758"/>
      <c r="H758"/>
    </row>
    <row r="759" spans="1:8" ht="23.25">
      <c r="A759"/>
      <c r="B759"/>
      <c r="C759"/>
      <c r="D759" s="26"/>
      <c r="E759" s="7"/>
      <c r="F759" s="7"/>
      <c r="G759"/>
      <c r="H759"/>
    </row>
    <row r="760" spans="1:8" ht="23.25">
      <c r="A760"/>
      <c r="B760"/>
      <c r="C760"/>
      <c r="D760" s="26"/>
      <c r="E760" s="7"/>
      <c r="F760" s="7"/>
      <c r="G760"/>
      <c r="H760"/>
    </row>
    <row r="761" spans="1:8" ht="23.25">
      <c r="A761"/>
      <c r="B761"/>
      <c r="C761"/>
      <c r="D761" s="26"/>
      <c r="E761" s="7"/>
      <c r="F761" s="7"/>
      <c r="G761"/>
      <c r="H761"/>
    </row>
    <row r="762" spans="1:8" ht="23.25">
      <c r="A762"/>
      <c r="B762"/>
      <c r="C762"/>
      <c r="D762" s="26"/>
      <c r="E762" s="7"/>
      <c r="F762" s="7"/>
      <c r="G762"/>
      <c r="H762"/>
    </row>
    <row r="763" spans="1:8" ht="23.25">
      <c r="A763"/>
      <c r="B763"/>
      <c r="C763"/>
      <c r="D763" s="26"/>
      <c r="E763" s="7"/>
      <c r="F763" s="7"/>
      <c r="G763"/>
      <c r="H763"/>
    </row>
    <row r="764" spans="1:8" ht="23.25">
      <c r="A764"/>
      <c r="B764"/>
      <c r="C764"/>
      <c r="D764" s="26"/>
      <c r="E764" s="7"/>
      <c r="F764" s="7"/>
      <c r="G764"/>
      <c r="H764"/>
    </row>
    <row r="765" spans="1:8" ht="23.25">
      <c r="A765"/>
      <c r="B765"/>
      <c r="C765"/>
      <c r="D765" s="26"/>
      <c r="E765" s="7"/>
      <c r="F765" s="7"/>
      <c r="G765"/>
      <c r="H765"/>
    </row>
    <row r="766" spans="1:8" ht="23.25">
      <c r="A766"/>
      <c r="B766"/>
      <c r="C766"/>
      <c r="D766" s="26"/>
      <c r="E766" s="7"/>
      <c r="F766" s="7"/>
      <c r="G766"/>
      <c r="H766"/>
    </row>
    <row r="767" spans="1:8" ht="23.25">
      <c r="A767"/>
      <c r="B767"/>
      <c r="C767"/>
      <c r="D767" s="26"/>
      <c r="E767" s="7"/>
      <c r="F767" s="7"/>
      <c r="G767"/>
      <c r="H767"/>
    </row>
    <row r="768" spans="1:8" ht="23.25">
      <c r="A768"/>
      <c r="B768"/>
      <c r="C768"/>
      <c r="D768" s="26"/>
      <c r="E768" s="7"/>
      <c r="F768" s="7"/>
      <c r="G768"/>
      <c r="H768"/>
    </row>
    <row r="769" spans="1:8" ht="23.25">
      <c r="A769"/>
      <c r="B769"/>
      <c r="C769"/>
      <c r="D769" s="26"/>
      <c r="E769" s="7"/>
      <c r="F769" s="7"/>
      <c r="G769"/>
      <c r="H769"/>
    </row>
    <row r="770" spans="1:8" ht="23.25">
      <c r="A770"/>
      <c r="B770"/>
      <c r="C770"/>
      <c r="D770" s="26"/>
      <c r="E770" s="7"/>
      <c r="F770" s="7"/>
      <c r="G770"/>
      <c r="H770"/>
    </row>
    <row r="771" spans="1:8" ht="23.25">
      <c r="A771"/>
      <c r="B771"/>
      <c r="C771"/>
      <c r="D771" s="26"/>
      <c r="E771" s="7"/>
      <c r="F771" s="7"/>
      <c r="G771"/>
      <c r="H771"/>
    </row>
    <row r="772" spans="1:8" ht="23.25">
      <c r="A772"/>
      <c r="B772"/>
      <c r="C772"/>
      <c r="D772" s="26"/>
      <c r="E772" s="7"/>
      <c r="F772" s="7"/>
      <c r="G772"/>
      <c r="H772"/>
    </row>
    <row r="773" spans="1:8" ht="23.25">
      <c r="A773"/>
      <c r="B773"/>
      <c r="C773"/>
      <c r="D773" s="26"/>
      <c r="E773" s="7"/>
      <c r="F773" s="7"/>
      <c r="G773"/>
      <c r="H773"/>
    </row>
    <row r="774" spans="1:8" ht="23.25">
      <c r="A774"/>
      <c r="B774"/>
      <c r="C774"/>
      <c r="D774" s="26"/>
      <c r="E774" s="7"/>
      <c r="F774" s="7"/>
      <c r="G774"/>
      <c r="H774"/>
    </row>
    <row r="775" spans="1:8" ht="23.25">
      <c r="A775"/>
      <c r="B775"/>
      <c r="C775"/>
      <c r="D775" s="26"/>
      <c r="E775" s="7"/>
      <c r="F775" s="7"/>
      <c r="G775"/>
      <c r="H775"/>
    </row>
    <row r="776" spans="1:8" ht="23.25">
      <c r="A776"/>
      <c r="B776"/>
      <c r="C776"/>
      <c r="D776" s="26"/>
      <c r="E776" s="7"/>
      <c r="F776" s="7"/>
      <c r="G776"/>
      <c r="H776"/>
    </row>
    <row r="777" spans="1:8" ht="23.25">
      <c r="A777"/>
      <c r="B777"/>
      <c r="C777"/>
      <c r="D777" s="26"/>
      <c r="E777" s="7"/>
      <c r="F777" s="7"/>
      <c r="G777"/>
      <c r="H777"/>
    </row>
    <row r="778" spans="1:8" ht="23.25">
      <c r="A778"/>
      <c r="B778"/>
      <c r="C778"/>
      <c r="D778" s="26"/>
      <c r="E778" s="7"/>
      <c r="F778" s="7"/>
      <c r="G778"/>
      <c r="H778"/>
    </row>
    <row r="779" spans="1:8" ht="23.25">
      <c r="A779"/>
      <c r="B779"/>
      <c r="C779"/>
      <c r="D779" s="26"/>
      <c r="E779" s="7"/>
      <c r="F779" s="7"/>
      <c r="G779"/>
      <c r="H779"/>
    </row>
    <row r="780" spans="1:8" ht="23.25">
      <c r="A780"/>
      <c r="B780"/>
      <c r="C780"/>
      <c r="D780" s="26"/>
      <c r="E780" s="7"/>
      <c r="F780" s="7"/>
      <c r="G780"/>
      <c r="H780"/>
    </row>
    <row r="781" spans="1:8" ht="23.25">
      <c r="A781"/>
      <c r="B781"/>
      <c r="C781"/>
      <c r="D781" s="26"/>
      <c r="E781" s="7"/>
      <c r="F781" s="7"/>
      <c r="G781"/>
      <c r="H781"/>
    </row>
    <row r="782" spans="1:8" ht="23.25">
      <c r="A782"/>
      <c r="B782"/>
      <c r="C782"/>
      <c r="D782" s="26"/>
      <c r="E782" s="7"/>
      <c r="F782" s="7"/>
      <c r="G782"/>
      <c r="H782"/>
    </row>
    <row r="783" spans="1:8" ht="23.25">
      <c r="A783"/>
      <c r="B783"/>
      <c r="C783"/>
      <c r="D783" s="26"/>
      <c r="E783" s="7"/>
      <c r="F783" s="7"/>
      <c r="G783"/>
      <c r="H783"/>
    </row>
    <row r="784" spans="1:8" ht="23.25">
      <c r="A784"/>
      <c r="B784"/>
      <c r="C784"/>
      <c r="D784" s="26"/>
      <c r="E784" s="7"/>
      <c r="F784" s="7"/>
      <c r="G784"/>
      <c r="H784"/>
    </row>
    <row r="785" spans="1:8" ht="23.25">
      <c r="A785"/>
      <c r="B785"/>
      <c r="C785"/>
      <c r="D785" s="26"/>
      <c r="E785" s="7"/>
      <c r="F785" s="7"/>
      <c r="G785"/>
      <c r="H785"/>
    </row>
    <row r="786" spans="1:8" ht="23.25">
      <c r="A786"/>
      <c r="B786"/>
      <c r="C786"/>
      <c r="D786" s="26"/>
      <c r="E786" s="7"/>
      <c r="F786" s="7"/>
      <c r="G786"/>
      <c r="H786"/>
    </row>
    <row r="787" spans="1:8" ht="23.25">
      <c r="A787"/>
      <c r="B787"/>
      <c r="C787"/>
      <c r="D787" s="26"/>
      <c r="E787" s="7"/>
      <c r="F787" s="7"/>
      <c r="G787"/>
      <c r="H787"/>
    </row>
    <row r="788" spans="1:8" ht="23.25">
      <c r="A788"/>
      <c r="B788"/>
      <c r="C788"/>
      <c r="D788" s="26"/>
      <c r="E788" s="7"/>
      <c r="F788" s="7"/>
      <c r="G788"/>
      <c r="H788"/>
    </row>
    <row r="789" spans="1:8" ht="23.25">
      <c r="A789"/>
      <c r="B789"/>
      <c r="C789"/>
      <c r="D789" s="26"/>
      <c r="E789" s="7"/>
      <c r="F789" s="7"/>
      <c r="G789"/>
      <c r="H789"/>
    </row>
    <row r="790" spans="1:8" ht="23.25">
      <c r="A790"/>
      <c r="B790"/>
      <c r="C790"/>
      <c r="D790" s="26"/>
      <c r="E790" s="7"/>
      <c r="F790" s="7"/>
      <c r="G790"/>
      <c r="H790"/>
    </row>
    <row r="791" spans="1:8" ht="23.25">
      <c r="A791"/>
      <c r="B791"/>
      <c r="C791"/>
      <c r="D791" s="26"/>
      <c r="E791" s="7"/>
      <c r="F791" s="7"/>
      <c r="G791"/>
      <c r="H791"/>
    </row>
    <row r="792" spans="1:8" ht="23.25">
      <c r="A792"/>
      <c r="B792"/>
      <c r="C792"/>
      <c r="D792" s="26"/>
      <c r="E792" s="7"/>
      <c r="F792" s="7"/>
      <c r="G792"/>
      <c r="H792"/>
    </row>
    <row r="793" spans="1:8" ht="23.25">
      <c r="A793"/>
      <c r="B793"/>
      <c r="C793"/>
      <c r="D793" s="26"/>
      <c r="E793" s="7"/>
      <c r="F793" s="7"/>
      <c r="G793"/>
      <c r="H793"/>
    </row>
    <row r="794" spans="1:8" ht="23.25">
      <c r="A794"/>
      <c r="B794"/>
      <c r="C794"/>
      <c r="D794" s="26"/>
      <c r="E794" s="7"/>
      <c r="F794" s="7"/>
      <c r="G794"/>
      <c r="H794"/>
    </row>
    <row r="795" spans="1:8" ht="23.25">
      <c r="A795"/>
      <c r="B795"/>
      <c r="C795"/>
      <c r="D795" s="26"/>
      <c r="E795" s="7"/>
      <c r="F795" s="7"/>
      <c r="G795"/>
      <c r="H795"/>
    </row>
    <row r="796" spans="1:8" ht="23.25">
      <c r="A796"/>
      <c r="B796"/>
      <c r="C796"/>
      <c r="D796" s="26"/>
      <c r="E796" s="7"/>
      <c r="F796" s="7"/>
      <c r="G796"/>
      <c r="H796"/>
    </row>
    <row r="797" spans="1:8" ht="23.25">
      <c r="A797"/>
      <c r="B797"/>
      <c r="C797"/>
      <c r="D797" s="26"/>
      <c r="E797" s="7"/>
      <c r="F797" s="7"/>
      <c r="G797"/>
      <c r="H797"/>
    </row>
    <row r="798" spans="1:8" ht="23.25">
      <c r="A798"/>
      <c r="B798"/>
      <c r="C798"/>
      <c r="D798" s="26"/>
      <c r="E798" s="7"/>
      <c r="F798" s="7"/>
      <c r="G798"/>
      <c r="H798"/>
    </row>
    <row r="799" spans="1:8" ht="23.25">
      <c r="A799"/>
      <c r="B799"/>
      <c r="C799"/>
      <c r="D799" s="26"/>
      <c r="E799" s="7"/>
      <c r="F799" s="7"/>
      <c r="G799"/>
      <c r="H799"/>
    </row>
    <row r="800" spans="1:8" ht="23.25">
      <c r="A800"/>
      <c r="B800"/>
      <c r="C800"/>
      <c r="D800" s="26"/>
      <c r="E800" s="7"/>
      <c r="F800" s="7"/>
      <c r="G800"/>
      <c r="H800"/>
    </row>
    <row r="801" spans="1:8" ht="23.25">
      <c r="A801"/>
      <c r="B801"/>
      <c r="C801"/>
      <c r="D801" s="26"/>
      <c r="E801" s="7"/>
      <c r="F801" s="7"/>
      <c r="G801"/>
      <c r="H801"/>
    </row>
    <row r="802" spans="1:8" ht="23.25">
      <c r="A802"/>
      <c r="B802"/>
      <c r="C802"/>
      <c r="D802" s="26"/>
      <c r="E802" s="7"/>
      <c r="F802" s="7"/>
      <c r="G802"/>
      <c r="H802"/>
    </row>
    <row r="803" spans="1:8" ht="23.25">
      <c r="A803"/>
      <c r="B803"/>
      <c r="C803"/>
      <c r="D803" s="26"/>
      <c r="E803" s="7"/>
      <c r="F803" s="7"/>
      <c r="G803"/>
      <c r="H803"/>
    </row>
    <row r="804" spans="1:8" ht="23.25">
      <c r="A804"/>
      <c r="B804"/>
      <c r="C804"/>
      <c r="D804" s="26"/>
      <c r="E804" s="7"/>
      <c r="F804" s="7"/>
      <c r="G804"/>
      <c r="H804"/>
    </row>
    <row r="805" spans="1:8" ht="23.25">
      <c r="A805"/>
      <c r="B805"/>
      <c r="C805"/>
      <c r="D805" s="26"/>
      <c r="E805" s="7"/>
      <c r="F805" s="7"/>
      <c r="G805"/>
      <c r="H805"/>
    </row>
    <row r="806" spans="1:8" ht="23.25">
      <c r="A806"/>
      <c r="B806"/>
      <c r="C806"/>
      <c r="D806" s="26"/>
      <c r="E806" s="7"/>
      <c r="F806" s="7"/>
      <c r="G806"/>
      <c r="H806"/>
    </row>
    <row r="807" spans="1:8" ht="23.25">
      <c r="A807"/>
      <c r="B807"/>
      <c r="C807"/>
      <c r="D807" s="26"/>
      <c r="E807" s="7"/>
      <c r="F807" s="7"/>
      <c r="G807"/>
      <c r="H807"/>
    </row>
    <row r="808" spans="1:8" ht="23.25">
      <c r="A808"/>
      <c r="B808"/>
      <c r="C808"/>
      <c r="D808" s="26"/>
      <c r="E808" s="7"/>
      <c r="F808" s="7"/>
      <c r="G808"/>
      <c r="H808"/>
    </row>
    <row r="809" spans="1:8" ht="23.25">
      <c r="A809"/>
      <c r="B809"/>
      <c r="C809"/>
      <c r="D809" s="26"/>
      <c r="E809" s="7"/>
      <c r="F809" s="7"/>
      <c r="G809"/>
      <c r="H809"/>
    </row>
    <row r="810" spans="1:8" ht="23.25">
      <c r="A810"/>
      <c r="B810"/>
      <c r="C810"/>
      <c r="D810" s="26"/>
      <c r="E810" s="7"/>
      <c r="F810" s="7"/>
      <c r="G810"/>
      <c r="H810"/>
    </row>
    <row r="811" spans="1:8" ht="23.25">
      <c r="A811"/>
      <c r="B811"/>
      <c r="C811"/>
      <c r="D811" s="26"/>
      <c r="E811" s="7"/>
      <c r="F811" s="7"/>
      <c r="G811"/>
      <c r="H811"/>
    </row>
    <row r="812" spans="1:8" ht="23.25">
      <c r="A812"/>
      <c r="B812"/>
      <c r="C812"/>
      <c r="D812" s="26"/>
      <c r="E812" s="7"/>
      <c r="F812" s="7"/>
      <c r="G812"/>
      <c r="H812"/>
    </row>
    <row r="813" spans="1:8" ht="23.25">
      <c r="A813"/>
      <c r="B813"/>
      <c r="C813"/>
      <c r="D813" s="26"/>
      <c r="E813" s="7"/>
      <c r="F813" s="7"/>
      <c r="G813"/>
      <c r="H813"/>
    </row>
    <row r="814" spans="1:8" ht="23.25">
      <c r="A814"/>
      <c r="B814"/>
      <c r="C814"/>
      <c r="D814" s="26"/>
      <c r="E814" s="7"/>
      <c r="F814" s="7"/>
      <c r="G814"/>
      <c r="H814"/>
    </row>
    <row r="815" spans="1:8" ht="23.25">
      <c r="A815"/>
      <c r="B815"/>
      <c r="C815"/>
      <c r="D815" s="26"/>
      <c r="E815" s="7"/>
      <c r="F815" s="7"/>
      <c r="G815"/>
      <c r="H815"/>
    </row>
    <row r="816" spans="1:8" ht="23.25">
      <c r="A816"/>
      <c r="B816"/>
      <c r="C816"/>
      <c r="D816" s="26"/>
      <c r="E816" s="7"/>
      <c r="F816" s="7"/>
      <c r="G816"/>
      <c r="H816"/>
    </row>
    <row r="817" spans="1:8" ht="23.25">
      <c r="A817"/>
      <c r="B817"/>
      <c r="C817"/>
      <c r="D817" s="26"/>
      <c r="E817" s="7"/>
      <c r="F817" s="7"/>
      <c r="G817"/>
      <c r="H817"/>
    </row>
    <row r="818" spans="1:8" ht="23.25">
      <c r="A818"/>
      <c r="B818"/>
      <c r="C818"/>
      <c r="D818" s="26"/>
      <c r="E818" s="7"/>
      <c r="F818" s="7"/>
      <c r="G818"/>
      <c r="H818"/>
    </row>
    <row r="819" spans="1:8" ht="23.25">
      <c r="A819"/>
      <c r="B819"/>
      <c r="C819"/>
      <c r="E819" s="7"/>
      <c r="F819" s="7"/>
      <c r="G819"/>
      <c r="H819"/>
    </row>
    <row r="820" spans="1:8" ht="12.75">
      <c r="A820"/>
      <c r="B820"/>
      <c r="C820"/>
      <c r="D820"/>
      <c r="E820" s="7"/>
      <c r="F820" s="7"/>
      <c r="G820"/>
      <c r="H820"/>
    </row>
    <row r="821" spans="1:8" ht="12.75">
      <c r="A821"/>
      <c r="B821"/>
      <c r="C821"/>
      <c r="D821"/>
      <c r="E821" s="7"/>
      <c r="F821" s="7"/>
      <c r="G821"/>
      <c r="H821"/>
    </row>
    <row r="822" spans="1:8" ht="12.75">
      <c r="A822"/>
      <c r="B822"/>
      <c r="C822"/>
      <c r="D822"/>
      <c r="E822" s="7"/>
      <c r="F822" s="7"/>
      <c r="G822"/>
      <c r="H822"/>
    </row>
    <row r="823" spans="1:8" ht="12.75">
      <c r="A823"/>
      <c r="B823"/>
      <c r="C823"/>
      <c r="D823"/>
      <c r="E823" s="7"/>
      <c r="F823" s="7"/>
      <c r="G823"/>
      <c r="H823"/>
    </row>
    <row r="824" spans="1:8" ht="12.75">
      <c r="A824"/>
      <c r="B824"/>
      <c r="C824"/>
      <c r="D824"/>
      <c r="E824" s="7"/>
      <c r="F824" s="7"/>
      <c r="G824"/>
      <c r="H824"/>
    </row>
    <row r="825" spans="1:8" ht="12.75">
      <c r="A825"/>
      <c r="B825"/>
      <c r="C825"/>
      <c r="D825"/>
      <c r="E825" s="7"/>
      <c r="F825" s="7"/>
      <c r="G825"/>
      <c r="H825"/>
    </row>
    <row r="826" spans="1:8" ht="12.75">
      <c r="A826"/>
      <c r="B826"/>
      <c r="C826"/>
      <c r="D826"/>
      <c r="E826" s="7"/>
      <c r="F826" s="7"/>
      <c r="G826"/>
      <c r="H826"/>
    </row>
    <row r="827" spans="1:8" ht="12.75">
      <c r="A827"/>
      <c r="B827"/>
      <c r="C827"/>
      <c r="D827"/>
      <c r="E827" s="7"/>
      <c r="F827" s="7"/>
      <c r="G827"/>
      <c r="H827"/>
    </row>
    <row r="828" spans="1:8" ht="12.75">
      <c r="A828"/>
      <c r="B828"/>
      <c r="C828"/>
      <c r="D828"/>
      <c r="E828" s="7"/>
      <c r="F828" s="7"/>
      <c r="G828"/>
      <c r="H828"/>
    </row>
    <row r="829" spans="1:8" ht="12.75">
      <c r="A829"/>
      <c r="B829"/>
      <c r="C829"/>
      <c r="D829"/>
      <c r="E829" s="7"/>
      <c r="F829" s="7"/>
      <c r="G829"/>
      <c r="H829"/>
    </row>
    <row r="830" spans="1:8" ht="12.75">
      <c r="A830"/>
      <c r="B830"/>
      <c r="C830"/>
      <c r="D830"/>
      <c r="E830" s="7"/>
      <c r="F830" s="7"/>
      <c r="G830"/>
      <c r="H830"/>
    </row>
    <row r="831" spans="1:8" ht="12.75">
      <c r="A831"/>
      <c r="B831"/>
      <c r="C831"/>
      <c r="D831"/>
      <c r="E831" s="7"/>
      <c r="F831" s="7"/>
      <c r="G831"/>
      <c r="H831"/>
    </row>
    <row r="832" spans="1:8" ht="12.75">
      <c r="A832"/>
      <c r="B832"/>
      <c r="C832"/>
      <c r="D832"/>
      <c r="E832" s="7"/>
      <c r="F832" s="7"/>
      <c r="G832"/>
      <c r="H832"/>
    </row>
    <row r="833" spans="1:8" ht="12.75">
      <c r="A833"/>
      <c r="B833"/>
      <c r="C833"/>
      <c r="D833"/>
      <c r="E833" s="7"/>
      <c r="F833" s="7"/>
      <c r="G833"/>
      <c r="H833"/>
    </row>
    <row r="834" spans="1:8" ht="12.75">
      <c r="A834"/>
      <c r="B834"/>
      <c r="C834"/>
      <c r="D834"/>
      <c r="E834" s="7"/>
      <c r="F834" s="7"/>
      <c r="G834"/>
      <c r="H834"/>
    </row>
    <row r="835" spans="1:8" ht="12.75">
      <c r="A835"/>
      <c r="B835"/>
      <c r="C835"/>
      <c r="D835"/>
      <c r="E835" s="7"/>
      <c r="F835" s="7"/>
      <c r="G835"/>
      <c r="H835"/>
    </row>
    <row r="836" spans="1:8" ht="12.75">
      <c r="A836"/>
      <c r="B836"/>
      <c r="C836"/>
      <c r="D836"/>
      <c r="E836" s="7"/>
      <c r="F836" s="7"/>
      <c r="G836"/>
      <c r="H836"/>
    </row>
    <row r="837" spans="1:8" ht="12.75">
      <c r="A837"/>
      <c r="B837"/>
      <c r="C837"/>
      <c r="D837"/>
      <c r="E837" s="7"/>
      <c r="F837" s="7"/>
      <c r="G837"/>
      <c r="H837"/>
    </row>
    <row r="838" spans="1:8" ht="12.75">
      <c r="A838"/>
      <c r="B838"/>
      <c r="C838"/>
      <c r="D838"/>
      <c r="E838" s="7"/>
      <c r="F838" s="7"/>
      <c r="G838"/>
      <c r="H838"/>
    </row>
    <row r="839" spans="1:8" ht="12.75">
      <c r="A839"/>
      <c r="B839"/>
      <c r="C839"/>
      <c r="D839"/>
      <c r="E839" s="7"/>
      <c r="F839" s="7"/>
      <c r="G839"/>
      <c r="H839"/>
    </row>
    <row r="840" spans="1:8" ht="12.75">
      <c r="A840"/>
      <c r="B840"/>
      <c r="C840"/>
      <c r="D840"/>
      <c r="E840" s="7"/>
      <c r="F840" s="7"/>
      <c r="G840"/>
      <c r="H840"/>
    </row>
    <row r="841" spans="1:8" ht="12.75">
      <c r="A841"/>
      <c r="B841"/>
      <c r="C841"/>
      <c r="D841"/>
      <c r="E841" s="7"/>
      <c r="F841" s="7"/>
      <c r="G841"/>
      <c r="H841"/>
    </row>
    <row r="842" spans="1:8" ht="12.75">
      <c r="A842"/>
      <c r="B842"/>
      <c r="C842"/>
      <c r="D842"/>
      <c r="E842" s="7"/>
      <c r="F842" s="7"/>
      <c r="G842"/>
      <c r="H842"/>
    </row>
    <row r="843" spans="1:8" ht="12.75">
      <c r="A843"/>
      <c r="B843"/>
      <c r="C843"/>
      <c r="D843"/>
      <c r="E843" s="7"/>
      <c r="F843" s="7"/>
      <c r="G843"/>
      <c r="H843"/>
    </row>
    <row r="844" spans="1:8" ht="12.75">
      <c r="A844"/>
      <c r="B844"/>
      <c r="C844"/>
      <c r="D844"/>
      <c r="E844" s="7"/>
      <c r="F844" s="7"/>
      <c r="G844"/>
      <c r="H844"/>
    </row>
    <row r="845" spans="1:8" ht="12.75">
      <c r="A845"/>
      <c r="B845"/>
      <c r="C845"/>
      <c r="D845"/>
      <c r="E845" s="7"/>
      <c r="F845" s="7"/>
      <c r="G845"/>
      <c r="H845"/>
    </row>
    <row r="846" spans="1:8" ht="12.75">
      <c r="A846"/>
      <c r="B846"/>
      <c r="C846"/>
      <c r="D846"/>
      <c r="E846" s="7"/>
      <c r="F846" s="7"/>
      <c r="G846"/>
      <c r="H846"/>
    </row>
    <row r="847" spans="1:8" ht="12.75">
      <c r="A847"/>
      <c r="B847"/>
      <c r="C847"/>
      <c r="D847"/>
      <c r="E847" s="7"/>
      <c r="F847" s="7"/>
      <c r="G847"/>
      <c r="H847"/>
    </row>
    <row r="848" spans="1:8" ht="12.75">
      <c r="A848"/>
      <c r="B848"/>
      <c r="C848"/>
      <c r="D848"/>
      <c r="E848" s="7"/>
      <c r="F848" s="7"/>
      <c r="G848"/>
      <c r="H848"/>
    </row>
    <row r="849" spans="1:8" ht="12.75">
      <c r="A849"/>
      <c r="B849"/>
      <c r="C849"/>
      <c r="D849"/>
      <c r="E849" s="7"/>
      <c r="F849" s="7"/>
      <c r="G849"/>
      <c r="H849"/>
    </row>
    <row r="850" spans="1:8" ht="12.75">
      <c r="A850"/>
      <c r="B850"/>
      <c r="C850"/>
      <c r="D850"/>
      <c r="E850" s="7"/>
      <c r="F850" s="7"/>
      <c r="G850"/>
      <c r="H850"/>
    </row>
    <row r="851" spans="1:8" ht="12.75">
      <c r="A851"/>
      <c r="B851"/>
      <c r="C851"/>
      <c r="D851"/>
      <c r="E851" s="7"/>
      <c r="F851" s="7"/>
      <c r="G851"/>
      <c r="H851"/>
    </row>
    <row r="852" spans="1:8" ht="12.75">
      <c r="A852"/>
      <c r="B852"/>
      <c r="C852"/>
      <c r="D852"/>
      <c r="E852" s="7"/>
      <c r="F852" s="7"/>
      <c r="G852"/>
      <c r="H852"/>
    </row>
    <row r="853" spans="1:8" ht="12.75">
      <c r="A853"/>
      <c r="B853"/>
      <c r="C853"/>
      <c r="D853"/>
      <c r="E853" s="7"/>
      <c r="F853" s="7"/>
      <c r="G853"/>
      <c r="H853"/>
    </row>
    <row r="854" spans="1:8" ht="12.75">
      <c r="A854"/>
      <c r="B854"/>
      <c r="C854"/>
      <c r="D854"/>
      <c r="E854" s="7"/>
      <c r="F854" s="7"/>
      <c r="G854"/>
      <c r="H854"/>
    </row>
    <row r="855" spans="1:8" ht="12.75">
      <c r="A855"/>
      <c r="B855"/>
      <c r="C855"/>
      <c r="D855"/>
      <c r="E855" s="7"/>
      <c r="F855" s="7"/>
      <c r="G855"/>
      <c r="H855"/>
    </row>
    <row r="856" spans="1:8" ht="12.75">
      <c r="A856"/>
      <c r="B856"/>
      <c r="C856"/>
      <c r="D856"/>
      <c r="E856" s="7"/>
      <c r="F856" s="7"/>
      <c r="G856"/>
      <c r="H856"/>
    </row>
    <row r="857" spans="1:8" ht="12.75">
      <c r="A857"/>
      <c r="B857"/>
      <c r="C857"/>
      <c r="D857"/>
      <c r="E857" s="7"/>
      <c r="F857" s="7"/>
      <c r="G857"/>
      <c r="H857"/>
    </row>
    <row r="858" spans="1:8" ht="12.75">
      <c r="A858"/>
      <c r="B858"/>
      <c r="C858"/>
      <c r="D858"/>
      <c r="E858" s="7"/>
      <c r="F858" s="7"/>
      <c r="G858"/>
      <c r="H858"/>
    </row>
    <row r="859" spans="1:8" ht="12.75">
      <c r="A859"/>
      <c r="B859"/>
      <c r="C859"/>
      <c r="D859"/>
      <c r="E859" s="7"/>
      <c r="F859" s="7"/>
      <c r="G859"/>
      <c r="H859"/>
    </row>
    <row r="860" spans="1:8" ht="12.75">
      <c r="A860"/>
      <c r="B860"/>
      <c r="C860"/>
      <c r="D860"/>
      <c r="E860" s="7"/>
      <c r="F860" s="7"/>
      <c r="G860"/>
      <c r="H860"/>
    </row>
    <row r="861" spans="1:8" ht="12.75">
      <c r="A861"/>
      <c r="B861"/>
      <c r="C861"/>
      <c r="D861"/>
      <c r="E861" s="7"/>
      <c r="F861" s="7"/>
      <c r="G861"/>
      <c r="H861"/>
    </row>
    <row r="862" spans="1:8" ht="12.75">
      <c r="A862"/>
      <c r="B862"/>
      <c r="C862"/>
      <c r="D862"/>
      <c r="E862" s="7"/>
      <c r="F862" s="7"/>
      <c r="G862"/>
      <c r="H862"/>
    </row>
    <row r="863" spans="1:8" ht="12.75">
      <c r="A863"/>
      <c r="B863"/>
      <c r="C863"/>
      <c r="D863"/>
      <c r="E863" s="7"/>
      <c r="F863" s="7"/>
      <c r="G863"/>
      <c r="H863"/>
    </row>
    <row r="864" spans="1:8" ht="12.75">
      <c r="A864"/>
      <c r="B864"/>
      <c r="C864"/>
      <c r="D864"/>
      <c r="E864" s="7"/>
      <c r="F864" s="7"/>
      <c r="G864"/>
      <c r="H864"/>
    </row>
    <row r="865" spans="1:8" ht="12.75">
      <c r="A865"/>
      <c r="B865"/>
      <c r="C865"/>
      <c r="D865"/>
      <c r="E865" s="7"/>
      <c r="F865" s="7"/>
      <c r="G865"/>
      <c r="H865"/>
    </row>
    <row r="866" spans="1:8" ht="12.75">
      <c r="A866"/>
      <c r="B866"/>
      <c r="C866"/>
      <c r="D866"/>
      <c r="E866" s="7"/>
      <c r="F866" s="7"/>
      <c r="G866"/>
      <c r="H866"/>
    </row>
    <row r="867" spans="1:8" ht="12.75">
      <c r="A867"/>
      <c r="B867"/>
      <c r="C867"/>
      <c r="D867"/>
      <c r="E867" s="7"/>
      <c r="F867" s="7"/>
      <c r="G867"/>
      <c r="H867"/>
    </row>
    <row r="868" spans="1:8" ht="12.75">
      <c r="A868"/>
      <c r="B868"/>
      <c r="C868"/>
      <c r="D868"/>
      <c r="E868" s="7"/>
      <c r="F868" s="7"/>
      <c r="G868"/>
      <c r="H868"/>
    </row>
    <row r="869" spans="1:8" ht="12.75">
      <c r="A869"/>
      <c r="B869"/>
      <c r="C869"/>
      <c r="D869"/>
      <c r="E869" s="7"/>
      <c r="F869" s="7"/>
      <c r="G869"/>
      <c r="H869"/>
    </row>
    <row r="870" spans="1:8" ht="12.75">
      <c r="A870"/>
      <c r="B870"/>
      <c r="C870"/>
      <c r="D870"/>
      <c r="E870" s="7"/>
      <c r="F870" s="7"/>
      <c r="G870"/>
      <c r="H870"/>
    </row>
    <row r="871" spans="1:8" ht="12.75">
      <c r="A871"/>
      <c r="B871"/>
      <c r="C871"/>
      <c r="D871"/>
      <c r="E871" s="7"/>
      <c r="F871" s="7"/>
      <c r="G871"/>
      <c r="H871"/>
    </row>
    <row r="872" spans="1:8" ht="12.75">
      <c r="A872"/>
      <c r="B872"/>
      <c r="C872"/>
      <c r="D872"/>
      <c r="E872" s="7"/>
      <c r="F872" s="7"/>
      <c r="G872"/>
      <c r="H872"/>
    </row>
    <row r="873" spans="1:8" ht="12.75">
      <c r="A873"/>
      <c r="B873"/>
      <c r="C873"/>
      <c r="D873"/>
      <c r="E873" s="7"/>
      <c r="F873" s="7"/>
      <c r="G873"/>
      <c r="H873"/>
    </row>
    <row r="874" spans="1:8" ht="12.75">
      <c r="A874"/>
      <c r="B874"/>
      <c r="C874"/>
      <c r="D874"/>
      <c r="E874" s="7"/>
      <c r="F874" s="7"/>
      <c r="G874"/>
      <c r="H874"/>
    </row>
    <row r="875" spans="1:8" ht="12.75">
      <c r="A875"/>
      <c r="B875"/>
      <c r="C875"/>
      <c r="D875"/>
      <c r="E875" s="7"/>
      <c r="F875" s="7"/>
      <c r="G875"/>
      <c r="H875"/>
    </row>
    <row r="876" spans="1:8" ht="12.75">
      <c r="A876"/>
      <c r="B876"/>
      <c r="C876"/>
      <c r="D876"/>
      <c r="E876" s="7"/>
      <c r="F876" s="7"/>
      <c r="G876"/>
      <c r="H876"/>
    </row>
    <row r="877" spans="1:8" ht="12.75">
      <c r="A877"/>
      <c r="B877"/>
      <c r="C877"/>
      <c r="D877"/>
      <c r="E877" s="7"/>
      <c r="F877" s="7"/>
      <c r="G877"/>
      <c r="H877"/>
    </row>
    <row r="878" spans="1:8" ht="12.75">
      <c r="A878"/>
      <c r="B878"/>
      <c r="C878"/>
      <c r="D878"/>
      <c r="E878" s="7"/>
      <c r="F878" s="7"/>
      <c r="G878"/>
      <c r="H878"/>
    </row>
    <row r="879" spans="1:8" ht="12.75">
      <c r="A879"/>
      <c r="B879"/>
      <c r="C879"/>
      <c r="D879"/>
      <c r="E879" s="7"/>
      <c r="F879" s="7"/>
      <c r="G879"/>
      <c r="H879"/>
    </row>
    <row r="880" spans="1:8" ht="12.75">
      <c r="A880"/>
      <c r="B880"/>
      <c r="C880"/>
      <c r="D880"/>
      <c r="E880" s="7"/>
      <c r="F880" s="7"/>
      <c r="G880"/>
      <c r="H880"/>
    </row>
    <row r="881" spans="1:8" ht="12.75">
      <c r="A881"/>
      <c r="B881"/>
      <c r="C881"/>
      <c r="D881"/>
      <c r="E881" s="7"/>
      <c r="F881" s="7"/>
      <c r="G881"/>
      <c r="H881"/>
    </row>
    <row r="882" spans="1:8" ht="12.75">
      <c r="A882"/>
      <c r="B882"/>
      <c r="C882"/>
      <c r="D882"/>
      <c r="E882" s="7"/>
      <c r="F882" s="7"/>
      <c r="G882"/>
      <c r="H882"/>
    </row>
    <row r="883" spans="1:8" ht="12.75">
      <c r="A883"/>
      <c r="B883"/>
      <c r="C883"/>
      <c r="D883"/>
      <c r="E883" s="7"/>
      <c r="F883" s="7"/>
      <c r="G883"/>
      <c r="H883"/>
    </row>
    <row r="884" spans="1:8" ht="12.75">
      <c r="A884"/>
      <c r="B884"/>
      <c r="C884"/>
      <c r="D884"/>
      <c r="E884" s="7"/>
      <c r="F884" s="7"/>
      <c r="G884"/>
      <c r="H884"/>
    </row>
    <row r="885" spans="1:8" ht="12.75">
      <c r="A885"/>
      <c r="B885"/>
      <c r="C885"/>
      <c r="D885"/>
      <c r="E885" s="7"/>
      <c r="F885" s="7"/>
      <c r="G885"/>
      <c r="H885"/>
    </row>
    <row r="886" spans="1:8" ht="12.75">
      <c r="A886"/>
      <c r="B886"/>
      <c r="C886"/>
      <c r="D886"/>
      <c r="E886" s="7"/>
      <c r="F886" s="7"/>
      <c r="G886"/>
      <c r="H886"/>
    </row>
    <row r="887" spans="1:8" ht="12.75">
      <c r="A887"/>
      <c r="B887"/>
      <c r="C887"/>
      <c r="D887"/>
      <c r="E887" s="7"/>
      <c r="F887" s="7"/>
      <c r="G887"/>
      <c r="H887"/>
    </row>
    <row r="888" spans="1:8" ht="12.75">
      <c r="A888"/>
      <c r="B888"/>
      <c r="C888"/>
      <c r="D888"/>
      <c r="E888" s="7"/>
      <c r="F888" s="7"/>
      <c r="G888"/>
      <c r="H888"/>
    </row>
    <row r="889" spans="1:8" ht="12.75">
      <c r="A889"/>
      <c r="B889"/>
      <c r="C889"/>
      <c r="D889"/>
      <c r="E889" s="7"/>
      <c r="F889" s="7"/>
      <c r="G889"/>
      <c r="H889"/>
    </row>
    <row r="890" spans="1:8" ht="12.75">
      <c r="A890"/>
      <c r="B890"/>
      <c r="C890"/>
      <c r="D890"/>
      <c r="E890" s="7"/>
      <c r="F890" s="7"/>
      <c r="G890"/>
      <c r="H890"/>
    </row>
    <row r="891" spans="1:8" ht="12.75">
      <c r="A891"/>
      <c r="B891"/>
      <c r="C891"/>
      <c r="D891"/>
      <c r="E891" s="7"/>
      <c r="F891" s="7"/>
      <c r="G891"/>
      <c r="H891"/>
    </row>
    <row r="892" spans="1:8" ht="12.75">
      <c r="A892"/>
      <c r="B892"/>
      <c r="C892"/>
      <c r="D892"/>
      <c r="E892" s="7"/>
      <c r="F892" s="7"/>
      <c r="G892"/>
      <c r="H892"/>
    </row>
    <row r="893" spans="1:8" ht="12.75">
      <c r="A893"/>
      <c r="B893"/>
      <c r="C893"/>
      <c r="D893"/>
      <c r="E893" s="7"/>
      <c r="F893" s="7"/>
      <c r="G893"/>
      <c r="H893"/>
    </row>
    <row r="894" spans="1:8" ht="12.75">
      <c r="A894"/>
      <c r="B894"/>
      <c r="C894"/>
      <c r="D894"/>
      <c r="E894" s="7"/>
      <c r="F894" s="7"/>
      <c r="G894"/>
      <c r="H894"/>
    </row>
    <row r="895" spans="1:8" ht="12.75">
      <c r="A895"/>
      <c r="B895"/>
      <c r="C895"/>
      <c r="D895"/>
      <c r="E895" s="7"/>
      <c r="F895" s="7"/>
      <c r="G895"/>
      <c r="H895"/>
    </row>
    <row r="896" spans="1:8" ht="12.75">
      <c r="A896"/>
      <c r="B896"/>
      <c r="C896"/>
      <c r="D896"/>
      <c r="E896" s="7"/>
      <c r="F896" s="7"/>
      <c r="G896"/>
      <c r="H896"/>
    </row>
    <row r="897" spans="1:8" ht="12.75">
      <c r="A897"/>
      <c r="B897"/>
      <c r="C897"/>
      <c r="D897"/>
      <c r="E897" s="7"/>
      <c r="F897" s="7"/>
      <c r="G897"/>
      <c r="H897"/>
    </row>
    <row r="898" spans="1:8" ht="12.75">
      <c r="A898"/>
      <c r="B898"/>
      <c r="C898"/>
      <c r="D898"/>
      <c r="E898" s="7"/>
      <c r="F898" s="7"/>
      <c r="G898"/>
      <c r="H898"/>
    </row>
    <row r="899" spans="1:8" ht="12.75">
      <c r="A899"/>
      <c r="B899"/>
      <c r="C899"/>
      <c r="D899"/>
      <c r="E899" s="7"/>
      <c r="F899" s="7"/>
      <c r="G899"/>
      <c r="H899"/>
    </row>
    <row r="900" spans="1:8" ht="12.75">
      <c r="A900"/>
      <c r="B900"/>
      <c r="C900"/>
      <c r="D900"/>
      <c r="E900" s="7"/>
      <c r="F900" s="7"/>
      <c r="G900"/>
      <c r="H900"/>
    </row>
    <row r="901" spans="1:8" ht="12.75">
      <c r="A901"/>
      <c r="B901"/>
      <c r="C901"/>
      <c r="D901"/>
      <c r="E901" s="7"/>
      <c r="F901" s="7"/>
      <c r="G901"/>
      <c r="H901"/>
    </row>
    <row r="902" spans="1:8" ht="12.75">
      <c r="A902"/>
      <c r="B902"/>
      <c r="C902"/>
      <c r="D902"/>
      <c r="E902" s="7"/>
      <c r="F902" s="7"/>
      <c r="G902"/>
      <c r="H902"/>
    </row>
    <row r="903" spans="1:8" ht="12.75">
      <c r="A903"/>
      <c r="B903"/>
      <c r="C903"/>
      <c r="D903"/>
      <c r="E903" s="7"/>
      <c r="F903" s="7"/>
      <c r="G903"/>
      <c r="H903"/>
    </row>
    <row r="904" spans="1:8" ht="12.75">
      <c r="A904"/>
      <c r="B904"/>
      <c r="C904"/>
      <c r="D904"/>
      <c r="E904" s="7"/>
      <c r="F904" s="7"/>
      <c r="G904"/>
      <c r="H904"/>
    </row>
    <row r="905" spans="1:8" ht="12.75">
      <c r="A905"/>
      <c r="B905"/>
      <c r="C905"/>
      <c r="D905"/>
      <c r="E905" s="7"/>
      <c r="F905" s="7"/>
      <c r="G905"/>
      <c r="H905"/>
    </row>
    <row r="906" spans="1:8" ht="12.75">
      <c r="A906"/>
      <c r="B906"/>
      <c r="C906"/>
      <c r="D906"/>
      <c r="E906" s="7"/>
      <c r="F906" s="7"/>
      <c r="G906"/>
      <c r="H906"/>
    </row>
    <row r="907" spans="1:8" ht="12.75">
      <c r="A907"/>
      <c r="B907"/>
      <c r="C907"/>
      <c r="D907"/>
      <c r="E907" s="7"/>
      <c r="F907" s="7"/>
      <c r="G907"/>
      <c r="H907"/>
    </row>
    <row r="908" spans="1:8" ht="12.75">
      <c r="A908"/>
      <c r="B908"/>
      <c r="C908"/>
      <c r="D908"/>
      <c r="E908" s="7"/>
      <c r="F908" s="7"/>
      <c r="G908"/>
      <c r="H908"/>
    </row>
    <row r="909" spans="1:8" ht="12.75">
      <c r="A909"/>
      <c r="B909"/>
      <c r="C909"/>
      <c r="D909"/>
      <c r="E909" s="7"/>
      <c r="F909" s="7"/>
      <c r="G909"/>
      <c r="H909"/>
    </row>
    <row r="910" spans="1:8" ht="12.75">
      <c r="A910"/>
      <c r="B910"/>
      <c r="C910"/>
      <c r="D910"/>
      <c r="E910" s="7"/>
      <c r="F910" s="7"/>
      <c r="G910"/>
      <c r="H910"/>
    </row>
    <row r="911" spans="1:8" ht="12.75">
      <c r="A911"/>
      <c r="B911"/>
      <c r="C911"/>
      <c r="D911"/>
      <c r="E911" s="7"/>
      <c r="F911" s="7"/>
      <c r="G911"/>
      <c r="H911"/>
    </row>
    <row r="912" spans="1:8" ht="12.75">
      <c r="A912"/>
      <c r="B912"/>
      <c r="C912"/>
      <c r="D912"/>
      <c r="E912" s="7"/>
      <c r="F912" s="7"/>
      <c r="G912"/>
      <c r="H912"/>
    </row>
    <row r="913" spans="1:8" ht="12.75">
      <c r="A913"/>
      <c r="B913"/>
      <c r="C913"/>
      <c r="D913"/>
      <c r="E913" s="7"/>
      <c r="F913" s="7"/>
      <c r="G913"/>
      <c r="H913"/>
    </row>
    <row r="914" spans="1:8" ht="12.75">
      <c r="A914"/>
      <c r="B914"/>
      <c r="C914"/>
      <c r="D914"/>
      <c r="E914" s="7"/>
      <c r="F914" s="7"/>
      <c r="G914"/>
      <c r="H914"/>
    </row>
    <row r="915" spans="1:8" ht="12.75">
      <c r="A915"/>
      <c r="B915"/>
      <c r="C915"/>
      <c r="D915"/>
      <c r="E915" s="7"/>
      <c r="F915" s="7"/>
      <c r="G915"/>
      <c r="H915"/>
    </row>
    <row r="916" spans="1:8" ht="12.75">
      <c r="A916"/>
      <c r="B916"/>
      <c r="C916"/>
      <c r="D916"/>
      <c r="E916" s="7"/>
      <c r="F916" s="7"/>
      <c r="G916"/>
      <c r="H916"/>
    </row>
    <row r="917" spans="1:8" ht="12.75">
      <c r="A917"/>
      <c r="B917"/>
      <c r="C917"/>
      <c r="D917"/>
      <c r="E917" s="7"/>
      <c r="F917" s="7"/>
      <c r="G917"/>
      <c r="H917"/>
    </row>
    <row r="918" spans="1:8" ht="12.75">
      <c r="A918"/>
      <c r="B918"/>
      <c r="C918"/>
      <c r="D918"/>
      <c r="E918" s="7"/>
      <c r="F918" s="7"/>
      <c r="G918"/>
      <c r="H918"/>
    </row>
    <row r="919" spans="1:8" ht="12.75">
      <c r="A919"/>
      <c r="B919"/>
      <c r="C919"/>
      <c r="D919"/>
      <c r="E919" s="7"/>
      <c r="F919" s="7"/>
      <c r="G919"/>
      <c r="H919"/>
    </row>
    <row r="920" spans="1:8" ht="12.75">
      <c r="A920"/>
      <c r="B920"/>
      <c r="C920"/>
      <c r="D920"/>
      <c r="E920" s="7"/>
      <c r="F920" s="7"/>
      <c r="G920"/>
      <c r="H920"/>
    </row>
    <row r="921" spans="1:8" ht="12.75">
      <c r="A921"/>
      <c r="B921"/>
      <c r="C921"/>
      <c r="D921"/>
      <c r="E921" s="7"/>
      <c r="F921" s="7"/>
      <c r="G921"/>
      <c r="H921"/>
    </row>
    <row r="922" spans="1:8" ht="12.75">
      <c r="A922"/>
      <c r="B922"/>
      <c r="C922"/>
      <c r="D922"/>
      <c r="E922" s="7"/>
      <c r="F922" s="7"/>
      <c r="G922"/>
      <c r="H922"/>
    </row>
    <row r="923" spans="1:8" ht="12.75">
      <c r="A923"/>
      <c r="B923"/>
      <c r="C923"/>
      <c r="D923"/>
      <c r="E923" s="7"/>
      <c r="F923" s="7"/>
      <c r="G923"/>
      <c r="H923"/>
    </row>
    <row r="924" spans="1:8" ht="12.75">
      <c r="A924"/>
      <c r="B924"/>
      <c r="C924"/>
      <c r="D924"/>
      <c r="E924" s="7"/>
      <c r="F924" s="7"/>
      <c r="G924"/>
      <c r="H924"/>
    </row>
    <row r="925" spans="1:8" ht="12.75">
      <c r="A925"/>
      <c r="B925"/>
      <c r="C925"/>
      <c r="D925"/>
      <c r="E925" s="7"/>
      <c r="F925" s="7"/>
      <c r="G925"/>
      <c r="H925"/>
    </row>
    <row r="926" spans="1:8" ht="12.75">
      <c r="A926"/>
      <c r="B926"/>
      <c r="C926"/>
      <c r="D926"/>
      <c r="E926" s="7"/>
      <c r="F926" s="7"/>
      <c r="G926"/>
      <c r="H926"/>
    </row>
    <row r="927" spans="1:8" ht="12.75">
      <c r="A927"/>
      <c r="B927"/>
      <c r="C927"/>
      <c r="D927"/>
      <c r="E927" s="7"/>
      <c r="F927" s="7"/>
      <c r="G927"/>
      <c r="H927"/>
    </row>
    <row r="928" spans="1:8" ht="12.75">
      <c r="A928"/>
      <c r="B928"/>
      <c r="C928"/>
      <c r="D928"/>
      <c r="E928" s="7"/>
      <c r="F928" s="7"/>
      <c r="G928"/>
      <c r="H928"/>
    </row>
    <row r="929" spans="1:8" ht="12.75">
      <c r="A929"/>
      <c r="B929"/>
      <c r="C929"/>
      <c r="D929"/>
      <c r="E929" s="7"/>
      <c r="F929" s="7"/>
      <c r="G929"/>
      <c r="H929"/>
    </row>
    <row r="930" spans="1:8" ht="12.75">
      <c r="A930"/>
      <c r="B930"/>
      <c r="C930"/>
      <c r="D930"/>
      <c r="E930" s="7"/>
      <c r="F930" s="7"/>
      <c r="G930"/>
      <c r="H930"/>
    </row>
    <row r="931" spans="1:8" ht="12.75">
      <c r="A931"/>
      <c r="B931"/>
      <c r="C931"/>
      <c r="D931"/>
      <c r="E931" s="7"/>
      <c r="F931" s="7"/>
      <c r="G931"/>
      <c r="H931"/>
    </row>
    <row r="932" spans="1:8" ht="12.75">
      <c r="A932"/>
      <c r="B932"/>
      <c r="C932"/>
      <c r="D932"/>
      <c r="E932" s="7"/>
      <c r="F932" s="7"/>
      <c r="G932"/>
      <c r="H932"/>
    </row>
    <row r="933" spans="1:8" ht="12.75">
      <c r="A933"/>
      <c r="B933"/>
      <c r="C933"/>
      <c r="D933"/>
      <c r="E933" s="7"/>
      <c r="F933" s="7"/>
      <c r="G933"/>
      <c r="H933"/>
    </row>
    <row r="934" spans="1:8" ht="12.75">
      <c r="A934"/>
      <c r="B934"/>
      <c r="C934"/>
      <c r="D934"/>
      <c r="E934" s="7"/>
      <c r="F934" s="7"/>
      <c r="G934"/>
      <c r="H934"/>
    </row>
    <row r="935" spans="1:8" ht="12.75">
      <c r="A935"/>
      <c r="B935"/>
      <c r="C935"/>
      <c r="D935"/>
      <c r="E935" s="7"/>
      <c r="F935" s="7"/>
      <c r="G935"/>
      <c r="H935"/>
    </row>
    <row r="936" spans="1:8" ht="12.75">
      <c r="A936"/>
      <c r="B936"/>
      <c r="C936"/>
      <c r="D936"/>
      <c r="E936" s="7"/>
      <c r="F936" s="7"/>
      <c r="G936"/>
      <c r="H936"/>
    </row>
    <row r="937" spans="1:8" ht="12.75">
      <c r="A937"/>
      <c r="B937"/>
      <c r="C937"/>
      <c r="D937"/>
      <c r="E937" s="7"/>
      <c r="F937" s="7"/>
      <c r="G937"/>
      <c r="H937"/>
    </row>
    <row r="938" spans="1:8" ht="12.75">
      <c r="A938"/>
      <c r="B938"/>
      <c r="C938"/>
      <c r="D938"/>
      <c r="E938" s="7"/>
      <c r="F938" s="7"/>
      <c r="G938"/>
      <c r="H938"/>
    </row>
    <row r="939" spans="1:8" ht="12.75">
      <c r="A939"/>
      <c r="B939"/>
      <c r="C939"/>
      <c r="D939"/>
      <c r="E939" s="7"/>
      <c r="F939" s="7"/>
      <c r="G939"/>
      <c r="H939"/>
    </row>
    <row r="940" spans="1:8" ht="12.75">
      <c r="A940"/>
      <c r="B940"/>
      <c r="C940"/>
      <c r="D940"/>
      <c r="E940" s="7"/>
      <c r="F940" s="7"/>
      <c r="G940"/>
      <c r="H940"/>
    </row>
    <row r="941" spans="1:8" ht="12.75">
      <c r="A941"/>
      <c r="B941"/>
      <c r="C941"/>
      <c r="D941"/>
      <c r="E941" s="7"/>
      <c r="F941" s="7"/>
      <c r="G941"/>
      <c r="H941"/>
    </row>
    <row r="942" spans="1:8" ht="12.75">
      <c r="A942"/>
      <c r="B942"/>
      <c r="C942"/>
      <c r="D942"/>
      <c r="E942" s="7"/>
      <c r="F942" s="7"/>
      <c r="G942"/>
      <c r="H942"/>
    </row>
    <row r="943" spans="1:8" ht="12.75">
      <c r="A943"/>
      <c r="B943"/>
      <c r="C943"/>
      <c r="D943"/>
      <c r="E943" s="7"/>
      <c r="F943" s="7"/>
      <c r="G943"/>
      <c r="H943"/>
    </row>
    <row r="944" spans="1:8" ht="12.75">
      <c r="A944"/>
      <c r="B944"/>
      <c r="C944"/>
      <c r="D944"/>
      <c r="E944" s="7"/>
      <c r="F944" s="7"/>
      <c r="G944"/>
      <c r="H944"/>
    </row>
    <row r="945" spans="1:8" ht="12.75">
      <c r="A945"/>
      <c r="B945"/>
      <c r="C945"/>
      <c r="D945"/>
      <c r="E945" s="7"/>
      <c r="F945" s="7"/>
      <c r="G945"/>
      <c r="H945"/>
    </row>
    <row r="946" spans="1:8" ht="12.75">
      <c r="A946"/>
      <c r="B946"/>
      <c r="C946"/>
      <c r="D946"/>
      <c r="E946" s="7"/>
      <c r="F946" s="7"/>
      <c r="G946"/>
      <c r="H946"/>
    </row>
    <row r="947" spans="1:8" ht="12.75">
      <c r="A947"/>
      <c r="B947"/>
      <c r="C947"/>
      <c r="D947"/>
      <c r="E947" s="7"/>
      <c r="F947" s="7"/>
      <c r="G947"/>
      <c r="H947"/>
    </row>
    <row r="948" spans="1:8" ht="12.75">
      <c r="A948"/>
      <c r="B948"/>
      <c r="C948"/>
      <c r="D948"/>
      <c r="E948" s="7"/>
      <c r="F948" s="7"/>
      <c r="G948"/>
      <c r="H948"/>
    </row>
    <row r="949" spans="1:8" ht="12.75">
      <c r="A949"/>
      <c r="B949"/>
      <c r="C949"/>
      <c r="D949"/>
      <c r="E949" s="7"/>
      <c r="F949" s="7"/>
      <c r="G949"/>
      <c r="H949"/>
    </row>
    <row r="950" spans="1:8" ht="12.75">
      <c r="A950"/>
      <c r="B950"/>
      <c r="C950"/>
      <c r="D950"/>
      <c r="E950" s="7"/>
      <c r="F950" s="7"/>
      <c r="G950"/>
      <c r="H950"/>
    </row>
    <row r="951" spans="1:8" ht="12.75">
      <c r="A951"/>
      <c r="B951"/>
      <c r="C951"/>
      <c r="D951"/>
      <c r="E951" s="7"/>
      <c r="F951" s="7"/>
      <c r="G951"/>
      <c r="H951"/>
    </row>
    <row r="952" spans="1:8" ht="12.75">
      <c r="A952"/>
      <c r="B952"/>
      <c r="C952"/>
      <c r="D952"/>
      <c r="E952" s="7"/>
      <c r="F952" s="7"/>
      <c r="G952"/>
      <c r="H952"/>
    </row>
    <row r="953" spans="1:8" ht="12.75">
      <c r="A953"/>
      <c r="B953"/>
      <c r="C953"/>
      <c r="D953"/>
      <c r="E953" s="7"/>
      <c r="F953" s="7"/>
      <c r="G953"/>
      <c r="H953"/>
    </row>
    <row r="954" spans="1:8" ht="12.75">
      <c r="A954"/>
      <c r="B954"/>
      <c r="C954"/>
      <c r="D954"/>
      <c r="E954" s="7"/>
      <c r="F954" s="7"/>
      <c r="G954"/>
      <c r="H954"/>
    </row>
    <row r="955" spans="1:8" ht="12.75">
      <c r="A955"/>
      <c r="B955"/>
      <c r="C955"/>
      <c r="D955"/>
      <c r="E955" s="7"/>
      <c r="F955" s="7"/>
      <c r="G955"/>
      <c r="H955"/>
    </row>
    <row r="956" spans="1:8" ht="12.75">
      <c r="A956"/>
      <c r="B956"/>
      <c r="C956"/>
      <c r="D956"/>
      <c r="E956" s="7"/>
      <c r="F956" s="7"/>
      <c r="G956"/>
      <c r="H956"/>
    </row>
    <row r="957" spans="1:8" ht="12.75">
      <c r="A957"/>
      <c r="B957"/>
      <c r="C957"/>
      <c r="D957"/>
      <c r="E957" s="7"/>
      <c r="F957" s="7"/>
      <c r="G957"/>
      <c r="H957"/>
    </row>
    <row r="958" spans="1:8" ht="12.75">
      <c r="A958"/>
      <c r="B958"/>
      <c r="C958"/>
      <c r="D958"/>
      <c r="E958" s="7"/>
      <c r="F958" s="7"/>
      <c r="G958"/>
      <c r="H958"/>
    </row>
    <row r="959" spans="1:8" ht="12.75">
      <c r="A959"/>
      <c r="B959"/>
      <c r="C959"/>
      <c r="D959"/>
      <c r="E959" s="7"/>
      <c r="F959" s="7"/>
      <c r="G959"/>
      <c r="H959"/>
    </row>
    <row r="960" spans="1:8" ht="12.75">
      <c r="A960"/>
      <c r="B960"/>
      <c r="C960"/>
      <c r="D960"/>
      <c r="E960" s="7"/>
      <c r="F960" s="7"/>
      <c r="G960"/>
      <c r="H960"/>
    </row>
    <row r="961" spans="1:8" ht="12.75">
      <c r="A961"/>
      <c r="B961"/>
      <c r="C961"/>
      <c r="D961"/>
      <c r="E961" s="7"/>
      <c r="F961" s="7"/>
      <c r="G961"/>
      <c r="H961"/>
    </row>
    <row r="962" spans="1:8" ht="12.75">
      <c r="A962"/>
      <c r="B962"/>
      <c r="C962"/>
      <c r="D962"/>
      <c r="E962" s="7"/>
      <c r="F962" s="7"/>
      <c r="G962"/>
      <c r="H962"/>
    </row>
    <row r="963" spans="1:8" ht="12.75">
      <c r="A963"/>
      <c r="B963"/>
      <c r="C963"/>
      <c r="D963"/>
      <c r="E963" s="7"/>
      <c r="F963" s="7"/>
      <c r="G963"/>
      <c r="H963"/>
    </row>
    <row r="964" spans="1:8" ht="12.75">
      <c r="A964"/>
      <c r="B964"/>
      <c r="C964"/>
      <c r="D964"/>
      <c r="E964" s="7"/>
      <c r="F964" s="7"/>
      <c r="G964"/>
      <c r="H964"/>
    </row>
    <row r="965" spans="1:8" ht="12.75">
      <c r="A965"/>
      <c r="B965"/>
      <c r="C965"/>
      <c r="D965"/>
      <c r="E965" s="7"/>
      <c r="F965" s="7"/>
      <c r="G965"/>
      <c r="H965"/>
    </row>
    <row r="966" spans="1:8" ht="12.75">
      <c r="A966"/>
      <c r="B966"/>
      <c r="C966"/>
      <c r="D966"/>
      <c r="E966" s="7"/>
      <c r="F966" s="7"/>
      <c r="G966"/>
      <c r="H966"/>
    </row>
    <row r="967" spans="1:8" ht="12.75">
      <c r="A967"/>
      <c r="B967"/>
      <c r="C967"/>
      <c r="D967"/>
      <c r="E967" s="7"/>
      <c r="F967" s="7"/>
      <c r="G967"/>
      <c r="H967"/>
    </row>
    <row r="968" spans="1:8" ht="12.75">
      <c r="A968"/>
      <c r="B968"/>
      <c r="C968"/>
      <c r="D968"/>
      <c r="E968" s="7"/>
      <c r="F968" s="7"/>
      <c r="G968"/>
      <c r="H968"/>
    </row>
    <row r="969" spans="1:8" ht="12.75">
      <c r="A969"/>
      <c r="B969"/>
      <c r="C969"/>
      <c r="D969"/>
      <c r="E969" s="7"/>
      <c r="F969" s="7"/>
      <c r="G969"/>
      <c r="H969"/>
    </row>
    <row r="970" spans="1:8" ht="12.75">
      <c r="A970"/>
      <c r="B970"/>
      <c r="C970"/>
      <c r="D970"/>
      <c r="E970" s="7"/>
      <c r="F970" s="7"/>
      <c r="G970"/>
      <c r="H970"/>
    </row>
    <row r="971" spans="1:8" ht="12.75">
      <c r="A971"/>
      <c r="B971"/>
      <c r="C971"/>
      <c r="D971"/>
      <c r="E971" s="7"/>
      <c r="F971" s="7"/>
      <c r="G971"/>
      <c r="H971"/>
    </row>
    <row r="972" spans="1:8" ht="12.75">
      <c r="A972"/>
      <c r="B972"/>
      <c r="C972"/>
      <c r="D972"/>
      <c r="E972" s="7"/>
      <c r="F972" s="7"/>
      <c r="G972"/>
      <c r="H972"/>
    </row>
    <row r="973" spans="1:8" ht="12.75">
      <c r="A973"/>
      <c r="B973"/>
      <c r="C973"/>
      <c r="D973"/>
      <c r="E973" s="7"/>
      <c r="F973" s="7"/>
      <c r="G973"/>
      <c r="H973"/>
    </row>
    <row r="974" spans="1:8" ht="12.75">
      <c r="A974"/>
      <c r="B974"/>
      <c r="C974"/>
      <c r="D974"/>
      <c r="E974" s="7"/>
      <c r="F974" s="7"/>
      <c r="G974"/>
      <c r="H974"/>
    </row>
    <row r="975" spans="1:8" ht="12.75">
      <c r="A975"/>
      <c r="B975"/>
      <c r="C975"/>
      <c r="D975"/>
      <c r="E975" s="7"/>
      <c r="F975" s="7"/>
      <c r="G975"/>
      <c r="H975"/>
    </row>
    <row r="976" spans="1:8" ht="12.75">
      <c r="A976"/>
      <c r="B976"/>
      <c r="C976"/>
      <c r="D976"/>
      <c r="E976" s="7"/>
      <c r="F976" s="7"/>
      <c r="G976"/>
      <c r="H976"/>
    </row>
    <row r="977" spans="1:8" ht="12.75">
      <c r="A977"/>
      <c r="B977"/>
      <c r="C977"/>
      <c r="D977"/>
      <c r="E977" s="7"/>
      <c r="F977" s="7"/>
      <c r="G977"/>
      <c r="H977"/>
    </row>
    <row r="978" spans="1:8" ht="12.75">
      <c r="A978"/>
      <c r="B978"/>
      <c r="C978"/>
      <c r="D978"/>
      <c r="E978" s="7"/>
      <c r="F978" s="7"/>
      <c r="G978"/>
      <c r="H978"/>
    </row>
    <row r="979" spans="1:8" ht="12.75">
      <c r="A979"/>
      <c r="B979"/>
      <c r="C979"/>
      <c r="D979"/>
      <c r="E979" s="7"/>
      <c r="F979" s="7"/>
      <c r="G979"/>
      <c r="H979"/>
    </row>
    <row r="980" spans="1:8" ht="12.75">
      <c r="A980"/>
      <c r="B980"/>
      <c r="C980"/>
      <c r="D980"/>
      <c r="E980" s="7"/>
      <c r="F980" s="7"/>
      <c r="G980"/>
      <c r="H980"/>
    </row>
    <row r="981" spans="1:8" ht="12.75">
      <c r="A981"/>
      <c r="B981"/>
      <c r="C981"/>
      <c r="D981"/>
      <c r="E981" s="7"/>
      <c r="F981" s="7"/>
      <c r="G981"/>
      <c r="H981"/>
    </row>
    <row r="982" spans="1:8" ht="12.75">
      <c r="A982"/>
      <c r="B982"/>
      <c r="C982"/>
      <c r="D982"/>
      <c r="E982" s="7"/>
      <c r="F982" s="7"/>
      <c r="G982"/>
      <c r="H982"/>
    </row>
    <row r="983" spans="1:8" ht="12.75">
      <c r="A983"/>
      <c r="B983"/>
      <c r="C983"/>
      <c r="D983"/>
      <c r="E983" s="7"/>
      <c r="F983" s="7"/>
      <c r="G983"/>
      <c r="H983"/>
    </row>
    <row r="984" spans="1:8" ht="12.75">
      <c r="A984"/>
      <c r="B984"/>
      <c r="C984"/>
      <c r="D984"/>
      <c r="E984" s="7"/>
      <c r="F984" s="7"/>
      <c r="G984"/>
      <c r="H984"/>
    </row>
    <row r="985" spans="1:8" ht="12.75">
      <c r="A985"/>
      <c r="B985"/>
      <c r="C985"/>
      <c r="D985"/>
      <c r="E985" s="7"/>
      <c r="F985" s="7"/>
      <c r="G985"/>
      <c r="H985"/>
    </row>
    <row r="986" spans="1:8" ht="12.75">
      <c r="A986"/>
      <c r="B986"/>
      <c r="C986"/>
      <c r="D986"/>
      <c r="E986" s="7"/>
      <c r="F986" s="7"/>
      <c r="G986"/>
      <c r="H986"/>
    </row>
    <row r="987" spans="1:8" ht="12.75">
      <c r="A987"/>
      <c r="B987"/>
      <c r="C987"/>
      <c r="D987"/>
      <c r="E987" s="7"/>
      <c r="F987" s="7"/>
      <c r="G987"/>
      <c r="H987"/>
    </row>
    <row r="988" spans="1:8" ht="12.75">
      <c r="A988"/>
      <c r="B988"/>
      <c r="C988"/>
      <c r="D988"/>
      <c r="E988" s="7"/>
      <c r="F988" s="7"/>
      <c r="G988"/>
      <c r="H988"/>
    </row>
    <row r="989" spans="1:8" ht="12.75">
      <c r="A989"/>
      <c r="B989"/>
      <c r="C989"/>
      <c r="D989"/>
      <c r="E989" s="7"/>
      <c r="F989" s="7"/>
      <c r="G989"/>
      <c r="H989"/>
    </row>
    <row r="990" spans="1:8" ht="12.75">
      <c r="A990"/>
      <c r="B990"/>
      <c r="C990"/>
      <c r="D990"/>
      <c r="E990" s="7"/>
      <c r="F990" s="7"/>
      <c r="G990"/>
      <c r="H990"/>
    </row>
    <row r="991" spans="1:8" ht="12.75">
      <c r="A991"/>
      <c r="B991"/>
      <c r="C991"/>
      <c r="D991"/>
      <c r="E991" s="7"/>
      <c r="F991" s="7"/>
      <c r="G991"/>
      <c r="H991"/>
    </row>
    <row r="992" spans="1:8" ht="12.75">
      <c r="A992"/>
      <c r="B992"/>
      <c r="C992"/>
      <c r="D992"/>
      <c r="E992" s="7"/>
      <c r="F992" s="7"/>
      <c r="G992"/>
      <c r="H992"/>
    </row>
    <row r="993" spans="1:8" ht="12.75">
      <c r="A993"/>
      <c r="B993"/>
      <c r="C993"/>
      <c r="D993"/>
      <c r="E993" s="7"/>
      <c r="F993" s="7"/>
      <c r="G993"/>
      <c r="H993"/>
    </row>
    <row r="994" spans="1:8" ht="12.75">
      <c r="A994"/>
      <c r="B994"/>
      <c r="C994"/>
      <c r="D994"/>
      <c r="E994" s="7"/>
      <c r="F994" s="7"/>
      <c r="G994"/>
      <c r="H994"/>
    </row>
    <row r="995" spans="1:8" ht="12.75">
      <c r="A995"/>
      <c r="B995"/>
      <c r="C995"/>
      <c r="D995"/>
      <c r="E995" s="7"/>
      <c r="F995" s="7"/>
      <c r="G995"/>
      <c r="H995"/>
    </row>
    <row r="996" spans="1:8" ht="12.75">
      <c r="A996"/>
      <c r="B996"/>
      <c r="C996"/>
      <c r="D996"/>
      <c r="E996" s="7"/>
      <c r="F996" s="7"/>
      <c r="G996"/>
      <c r="H996"/>
    </row>
    <row r="997" spans="1:8" ht="12.75">
      <c r="A997"/>
      <c r="B997"/>
      <c r="C997"/>
      <c r="D997"/>
      <c r="E997" s="7"/>
      <c r="F997" s="7"/>
      <c r="G997"/>
      <c r="H997"/>
    </row>
    <row r="998" spans="1:8" ht="12.75">
      <c r="A998"/>
      <c r="B998"/>
      <c r="C998"/>
      <c r="D998"/>
      <c r="E998" s="7"/>
      <c r="F998" s="7"/>
      <c r="G998"/>
      <c r="H998"/>
    </row>
    <row r="999" spans="1:8" ht="12.75">
      <c r="A999"/>
      <c r="B999"/>
      <c r="C999"/>
      <c r="D999"/>
      <c r="E999" s="7"/>
      <c r="F999" s="7"/>
      <c r="G999"/>
      <c r="H999"/>
    </row>
    <row r="1000" spans="1:8" ht="12.75">
      <c r="A1000"/>
      <c r="B1000"/>
      <c r="C1000"/>
      <c r="D1000"/>
      <c r="E1000" s="7"/>
      <c r="F1000" s="7"/>
      <c r="G1000"/>
      <c r="H1000"/>
    </row>
    <row r="1001" spans="1:8" ht="12.75">
      <c r="A1001"/>
      <c r="B1001"/>
      <c r="C1001"/>
      <c r="D1001"/>
      <c r="E1001" s="7"/>
      <c r="F1001" s="7"/>
      <c r="G1001"/>
      <c r="H1001"/>
    </row>
    <row r="1002" spans="1:8" ht="12.75">
      <c r="A1002"/>
      <c r="B1002"/>
      <c r="C1002"/>
      <c r="D1002"/>
      <c r="E1002" s="7"/>
      <c r="F1002" s="7"/>
      <c r="G1002"/>
      <c r="H1002"/>
    </row>
    <row r="1003" spans="1:8" ht="12.75">
      <c r="A1003"/>
      <c r="B1003"/>
      <c r="C1003"/>
      <c r="D1003"/>
      <c r="E1003" s="7"/>
      <c r="F1003" s="7"/>
      <c r="G1003"/>
      <c r="H1003"/>
    </row>
    <row r="1004" spans="1:8" ht="12.75">
      <c r="A1004"/>
      <c r="B1004"/>
      <c r="C1004"/>
      <c r="D1004"/>
      <c r="E1004" s="7"/>
      <c r="F1004" s="7"/>
      <c r="G1004"/>
      <c r="H1004"/>
    </row>
    <row r="1005" spans="1:8" ht="12.75">
      <c r="A1005"/>
      <c r="B1005"/>
      <c r="C1005"/>
      <c r="D1005"/>
      <c r="E1005" s="7"/>
      <c r="F1005" s="7"/>
      <c r="G1005"/>
      <c r="H1005"/>
    </row>
    <row r="1006" spans="1:8" ht="12.75">
      <c r="A1006"/>
      <c r="B1006"/>
      <c r="C1006"/>
      <c r="D1006"/>
      <c r="E1006" s="7"/>
      <c r="F1006" s="7"/>
      <c r="G1006"/>
      <c r="H1006"/>
    </row>
    <row r="1007" spans="1:8" ht="12.75">
      <c r="A1007"/>
      <c r="B1007"/>
      <c r="C1007"/>
      <c r="D1007"/>
      <c r="E1007" s="7"/>
      <c r="F1007" s="7"/>
      <c r="G1007"/>
      <c r="H1007"/>
    </row>
    <row r="1008" spans="1:8" ht="12.75">
      <c r="A1008"/>
      <c r="B1008"/>
      <c r="C1008"/>
      <c r="D1008"/>
      <c r="E1008" s="7"/>
      <c r="F1008" s="7"/>
      <c r="G1008"/>
      <c r="H1008"/>
    </row>
    <row r="1009" spans="1:8" ht="12.75">
      <c r="A1009"/>
      <c r="B1009"/>
      <c r="C1009"/>
      <c r="D1009"/>
      <c r="E1009" s="7"/>
      <c r="F1009" s="7"/>
      <c r="G1009"/>
      <c r="H1009"/>
    </row>
    <row r="1010" spans="1:8" ht="12.75">
      <c r="A1010"/>
      <c r="B1010"/>
      <c r="C1010"/>
      <c r="D1010"/>
      <c r="E1010" s="7"/>
      <c r="F1010" s="7"/>
      <c r="G1010"/>
      <c r="H1010"/>
    </row>
    <row r="1011" spans="1:8" ht="12.75">
      <c r="A1011"/>
      <c r="B1011"/>
      <c r="C1011"/>
      <c r="D1011"/>
      <c r="E1011" s="7"/>
      <c r="F1011" s="7"/>
      <c r="G1011"/>
      <c r="H1011"/>
    </row>
    <row r="1012" spans="1:8" ht="12.75">
      <c r="A1012"/>
      <c r="B1012"/>
      <c r="C1012"/>
      <c r="D1012"/>
      <c r="E1012" s="7"/>
      <c r="F1012" s="7"/>
      <c r="G1012"/>
      <c r="H1012"/>
    </row>
    <row r="1013" spans="1:8" ht="12.75">
      <c r="A1013"/>
      <c r="B1013"/>
      <c r="C1013"/>
      <c r="D1013"/>
      <c r="E1013" s="7"/>
      <c r="F1013" s="7"/>
      <c r="G1013"/>
      <c r="H1013"/>
    </row>
    <row r="1014" spans="1:8" ht="12.75">
      <c r="A1014"/>
      <c r="B1014"/>
      <c r="C1014"/>
      <c r="D1014"/>
      <c r="E1014" s="7"/>
      <c r="F1014" s="7"/>
      <c r="G1014"/>
      <c r="H1014"/>
    </row>
    <row r="1015" spans="1:8" ht="12.75">
      <c r="A1015"/>
      <c r="B1015"/>
      <c r="C1015"/>
      <c r="D1015"/>
      <c r="E1015" s="7"/>
      <c r="F1015" s="7"/>
      <c r="G1015"/>
      <c r="H1015"/>
    </row>
    <row r="1016" spans="1:8" ht="12.75">
      <c r="A1016"/>
      <c r="B1016"/>
      <c r="C1016"/>
      <c r="D1016"/>
      <c r="E1016" s="7"/>
      <c r="F1016" s="7"/>
      <c r="G1016"/>
      <c r="H1016"/>
    </row>
    <row r="1017" spans="1:8" ht="12.75">
      <c r="A1017"/>
      <c r="B1017"/>
      <c r="C1017"/>
      <c r="D1017"/>
      <c r="E1017" s="7"/>
      <c r="F1017" s="7"/>
      <c r="G1017"/>
      <c r="H1017"/>
    </row>
    <row r="1018" spans="1:8" ht="12.75">
      <c r="A1018"/>
      <c r="B1018"/>
      <c r="C1018"/>
      <c r="D1018"/>
      <c r="E1018" s="7"/>
      <c r="F1018" s="7"/>
      <c r="G1018"/>
      <c r="H1018"/>
    </row>
    <row r="1019" spans="1:8" ht="12.75">
      <c r="A1019"/>
      <c r="B1019"/>
      <c r="C1019"/>
      <c r="D1019"/>
      <c r="E1019" s="7"/>
      <c r="F1019" s="7"/>
      <c r="G1019"/>
      <c r="H1019"/>
    </row>
    <row r="1020" spans="1:8" ht="12.75">
      <c r="A1020"/>
      <c r="B1020"/>
      <c r="C1020"/>
      <c r="D1020"/>
      <c r="E1020" s="7"/>
      <c r="F1020" s="7"/>
      <c r="G1020"/>
      <c r="H1020"/>
    </row>
    <row r="1021" spans="1:8" ht="12.75">
      <c r="A1021"/>
      <c r="B1021"/>
      <c r="C1021"/>
      <c r="D1021"/>
      <c r="E1021" s="7"/>
      <c r="F1021" s="7"/>
      <c r="G1021"/>
      <c r="H1021"/>
    </row>
    <row r="1022" spans="1:8" ht="12.75">
      <c r="A1022"/>
      <c r="B1022"/>
      <c r="C1022"/>
      <c r="D1022"/>
      <c r="E1022" s="7"/>
      <c r="F1022" s="7"/>
      <c r="G1022"/>
      <c r="H1022"/>
    </row>
    <row r="1023" spans="1:8" ht="12.75">
      <c r="A1023"/>
      <c r="B1023"/>
      <c r="C1023"/>
      <c r="D1023"/>
      <c r="E1023" s="7"/>
      <c r="F1023" s="7"/>
      <c r="G1023"/>
      <c r="H1023"/>
    </row>
    <row r="1024" spans="1:8" ht="12.75">
      <c r="A1024"/>
      <c r="B1024"/>
      <c r="C1024"/>
      <c r="D1024"/>
      <c r="E1024" s="7"/>
      <c r="F1024" s="7"/>
      <c r="G1024"/>
      <c r="H1024"/>
    </row>
    <row r="1025" spans="1:8" ht="12.75">
      <c r="A1025"/>
      <c r="B1025"/>
      <c r="C1025"/>
      <c r="D1025"/>
      <c r="E1025" s="7"/>
      <c r="F1025" s="7"/>
      <c r="G1025"/>
      <c r="H1025"/>
    </row>
    <row r="1026" spans="1:8" ht="12.75">
      <c r="A1026"/>
      <c r="B1026"/>
      <c r="C1026"/>
      <c r="D1026"/>
      <c r="E1026" s="7"/>
      <c r="F1026" s="7"/>
      <c r="G1026"/>
      <c r="H1026"/>
    </row>
    <row r="1027" spans="1:8" ht="12.75">
      <c r="A1027"/>
      <c r="B1027"/>
      <c r="C1027"/>
      <c r="D1027"/>
      <c r="E1027" s="7"/>
      <c r="F1027" s="7"/>
      <c r="G1027"/>
      <c r="H1027"/>
    </row>
    <row r="1028" spans="1:8" ht="12.75">
      <c r="A1028"/>
      <c r="B1028"/>
      <c r="C1028"/>
      <c r="D1028"/>
      <c r="E1028" s="7"/>
      <c r="F1028" s="7"/>
      <c r="G1028"/>
      <c r="H1028"/>
    </row>
    <row r="1029" spans="1:8" ht="12.75">
      <c r="A1029"/>
      <c r="B1029"/>
      <c r="C1029"/>
      <c r="D1029"/>
      <c r="E1029" s="7"/>
      <c r="F1029" s="7"/>
      <c r="G1029"/>
      <c r="H1029"/>
    </row>
    <row r="1030" spans="1:8" ht="12.75">
      <c r="A1030"/>
      <c r="B1030"/>
      <c r="C1030"/>
      <c r="D1030"/>
      <c r="E1030" s="7"/>
      <c r="F1030" s="7"/>
      <c r="G1030"/>
      <c r="H1030"/>
    </row>
    <row r="1031" spans="1:8" ht="12.75">
      <c r="A1031"/>
      <c r="B1031"/>
      <c r="C1031"/>
      <c r="D1031"/>
      <c r="E1031" s="7"/>
      <c r="F1031" s="7"/>
      <c r="G1031"/>
      <c r="H1031"/>
    </row>
    <row r="1032" spans="1:8" ht="12.75">
      <c r="A1032"/>
      <c r="B1032"/>
      <c r="C1032"/>
      <c r="D1032"/>
      <c r="E1032" s="7"/>
      <c r="F1032" s="7"/>
      <c r="G1032"/>
      <c r="H1032"/>
    </row>
    <row r="1033" spans="1:8" ht="12.75">
      <c r="A1033"/>
      <c r="B1033"/>
      <c r="C1033"/>
      <c r="D1033"/>
      <c r="E1033" s="7"/>
      <c r="F1033" s="7"/>
      <c r="G1033"/>
      <c r="H1033"/>
    </row>
    <row r="1034" spans="1:8" ht="12.75">
      <c r="A1034"/>
      <c r="B1034"/>
      <c r="C1034"/>
      <c r="D1034"/>
      <c r="E1034" s="7"/>
      <c r="F1034" s="7"/>
      <c r="G1034"/>
      <c r="H1034"/>
    </row>
    <row r="1035" spans="1:8" ht="12.75">
      <c r="A1035"/>
      <c r="B1035"/>
      <c r="C1035"/>
      <c r="D1035"/>
      <c r="E1035" s="7"/>
      <c r="F1035" s="7"/>
      <c r="G1035"/>
      <c r="H1035"/>
    </row>
    <row r="1036" spans="1:8" ht="12.75">
      <c r="A1036"/>
      <c r="B1036"/>
      <c r="C1036"/>
      <c r="D1036"/>
      <c r="E1036" s="7"/>
      <c r="F1036" s="7"/>
      <c r="G1036"/>
      <c r="H1036"/>
    </row>
    <row r="1037" spans="1:8" ht="12.75">
      <c r="A1037"/>
      <c r="B1037"/>
      <c r="C1037"/>
      <c r="D1037"/>
      <c r="E1037" s="7"/>
      <c r="F1037" s="7"/>
      <c r="G1037"/>
      <c r="H1037"/>
    </row>
    <row r="1038" spans="1:8" ht="12.75">
      <c r="A1038"/>
      <c r="B1038"/>
      <c r="C1038"/>
      <c r="D1038"/>
      <c r="E1038" s="7"/>
      <c r="F1038" s="7"/>
      <c r="G1038"/>
      <c r="H1038"/>
    </row>
    <row r="1039" spans="1:8" ht="12.75">
      <c r="A1039"/>
      <c r="B1039"/>
      <c r="C1039"/>
      <c r="D1039"/>
      <c r="E1039" s="7"/>
      <c r="F1039" s="7"/>
      <c r="G1039"/>
      <c r="H1039"/>
    </row>
    <row r="1040" spans="1:8" ht="12.75">
      <c r="A1040"/>
      <c r="B1040"/>
      <c r="C1040"/>
      <c r="D1040"/>
      <c r="E1040" s="7"/>
      <c r="F1040" s="7"/>
      <c r="G1040"/>
      <c r="H1040"/>
    </row>
    <row r="1041" spans="1:8" ht="12.75">
      <c r="A1041"/>
      <c r="B1041"/>
      <c r="C1041"/>
      <c r="D1041"/>
      <c r="E1041" s="7"/>
      <c r="F1041" s="7"/>
      <c r="G1041"/>
      <c r="H1041"/>
    </row>
    <row r="1042" spans="1:8" ht="12.75">
      <c r="A1042"/>
      <c r="B1042"/>
      <c r="C1042"/>
      <c r="D1042"/>
      <c r="E1042" s="7"/>
      <c r="F1042" s="7"/>
      <c r="G1042"/>
      <c r="H1042"/>
    </row>
    <row r="1043" spans="1:8" ht="12.75">
      <c r="A1043"/>
      <c r="B1043"/>
      <c r="C1043"/>
      <c r="D1043"/>
      <c r="E1043" s="7"/>
      <c r="F1043" s="7"/>
      <c r="G1043"/>
      <c r="H1043"/>
    </row>
    <row r="1044" spans="1:8" ht="12.75">
      <c r="A1044"/>
      <c r="B1044"/>
      <c r="C1044"/>
      <c r="D1044"/>
      <c r="E1044" s="7"/>
      <c r="F1044" s="7"/>
      <c r="G1044"/>
      <c r="H1044"/>
    </row>
    <row r="1045" spans="1:8" ht="12.75">
      <c r="A1045"/>
      <c r="B1045"/>
      <c r="C1045"/>
      <c r="D1045"/>
      <c r="E1045" s="7"/>
      <c r="F1045" s="7"/>
      <c r="G1045"/>
      <c r="H1045"/>
    </row>
    <row r="1046" spans="1:8" ht="12.75">
      <c r="A1046"/>
      <c r="B1046"/>
      <c r="C1046"/>
      <c r="D1046"/>
      <c r="E1046" s="7"/>
      <c r="F1046" s="7"/>
      <c r="G1046"/>
      <c r="H1046"/>
    </row>
    <row r="1047" spans="1:8" ht="12.75">
      <c r="A1047"/>
      <c r="B1047"/>
      <c r="C1047"/>
      <c r="D1047"/>
      <c r="E1047" s="7"/>
      <c r="F1047" s="7"/>
      <c r="G1047"/>
      <c r="H1047"/>
    </row>
    <row r="1048" spans="1:8" ht="12.75">
      <c r="A1048"/>
      <c r="B1048"/>
      <c r="C1048"/>
      <c r="D1048"/>
      <c r="E1048" s="7"/>
      <c r="F1048" s="7"/>
      <c r="G1048"/>
      <c r="H1048"/>
    </row>
    <row r="1049" spans="1:8" ht="12.75">
      <c r="A1049"/>
      <c r="B1049"/>
      <c r="C1049"/>
      <c r="D1049"/>
      <c r="E1049" s="7"/>
      <c r="F1049" s="7"/>
      <c r="G1049"/>
      <c r="H1049"/>
    </row>
    <row r="1050" spans="1:8" ht="12.75">
      <c r="A1050"/>
      <c r="B1050"/>
      <c r="C1050"/>
      <c r="D1050"/>
      <c r="E1050" s="7"/>
      <c r="F1050" s="7"/>
      <c r="G1050"/>
      <c r="H1050"/>
    </row>
    <row r="1051" spans="1:8" ht="12.75">
      <c r="A1051"/>
      <c r="B1051"/>
      <c r="C1051"/>
      <c r="D1051"/>
      <c r="E1051" s="7"/>
      <c r="F1051" s="7"/>
      <c r="G1051"/>
      <c r="H1051"/>
    </row>
    <row r="1052" spans="1:8" ht="12.75">
      <c r="A1052"/>
      <c r="B1052"/>
      <c r="C1052"/>
      <c r="D1052"/>
      <c r="E1052" s="7"/>
      <c r="F1052" s="7"/>
      <c r="G1052"/>
      <c r="H1052"/>
    </row>
    <row r="1053" spans="1:8" ht="12.75">
      <c r="A1053"/>
      <c r="B1053"/>
      <c r="C1053"/>
      <c r="D1053"/>
      <c r="E1053" s="7"/>
      <c r="F1053" s="7"/>
      <c r="G1053"/>
      <c r="H1053"/>
    </row>
    <row r="1054" spans="1:8" ht="12.75">
      <c r="A1054"/>
      <c r="B1054"/>
      <c r="C1054"/>
      <c r="D1054"/>
      <c r="E1054" s="7"/>
      <c r="F1054" s="7"/>
      <c r="G1054"/>
      <c r="H1054"/>
    </row>
    <row r="1055" spans="1:8" ht="12.75">
      <c r="A1055"/>
      <c r="B1055"/>
      <c r="C1055"/>
      <c r="D1055"/>
      <c r="E1055" s="7"/>
      <c r="F1055" s="7"/>
      <c r="G1055"/>
      <c r="H1055"/>
    </row>
    <row r="1056" spans="1:8" ht="12.75">
      <c r="A1056"/>
      <c r="B1056"/>
      <c r="C1056"/>
      <c r="D1056"/>
      <c r="E1056" s="7"/>
      <c r="F1056" s="7"/>
      <c r="G1056"/>
      <c r="H1056"/>
    </row>
    <row r="1057" spans="1:8" ht="12.75">
      <c r="A1057"/>
      <c r="B1057"/>
      <c r="C1057"/>
      <c r="D1057"/>
      <c r="E1057" s="7"/>
      <c r="F1057" s="7"/>
      <c r="G1057"/>
      <c r="H1057"/>
    </row>
    <row r="1058" spans="1:8" ht="12.75">
      <c r="A1058"/>
      <c r="B1058"/>
      <c r="C1058"/>
      <c r="D1058"/>
      <c r="E1058" s="7"/>
      <c r="F1058" s="7"/>
      <c r="G1058"/>
      <c r="H1058"/>
    </row>
    <row r="1059" spans="1:8" ht="12.75">
      <c r="A1059"/>
      <c r="B1059"/>
      <c r="C1059"/>
      <c r="D1059"/>
      <c r="E1059" s="7"/>
      <c r="F1059" s="7"/>
      <c r="G1059"/>
      <c r="H1059"/>
    </row>
    <row r="1060" spans="1:8" ht="12.75">
      <c r="A1060"/>
      <c r="B1060"/>
      <c r="C1060"/>
      <c r="D1060"/>
      <c r="E1060" s="7"/>
      <c r="F1060" s="7"/>
      <c r="G1060"/>
      <c r="H1060"/>
    </row>
    <row r="1061" spans="1:8" ht="12.75">
      <c r="A1061"/>
      <c r="B1061"/>
      <c r="C1061"/>
      <c r="D1061"/>
      <c r="E1061" s="7"/>
      <c r="F1061" s="7"/>
      <c r="G1061"/>
      <c r="H1061"/>
    </row>
    <row r="1062" spans="1:8" ht="12.75">
      <c r="A1062"/>
      <c r="B1062"/>
      <c r="C1062"/>
      <c r="D1062"/>
      <c r="E1062" s="7"/>
      <c r="F1062" s="7"/>
      <c r="G1062"/>
      <c r="H1062"/>
    </row>
    <row r="1063" spans="1:8" ht="12.75">
      <c r="A1063"/>
      <c r="B1063"/>
      <c r="C1063"/>
      <c r="D1063"/>
      <c r="E1063" s="7"/>
      <c r="F1063" s="7"/>
      <c r="G1063"/>
      <c r="H1063"/>
    </row>
    <row r="1064" spans="1:8" ht="12.75">
      <c r="A1064"/>
      <c r="B1064"/>
      <c r="C1064"/>
      <c r="D1064"/>
      <c r="E1064" s="7"/>
      <c r="F1064" s="7"/>
      <c r="G1064"/>
      <c r="H1064"/>
    </row>
    <row r="1065" spans="1:8" ht="12.75">
      <c r="A1065"/>
      <c r="B1065"/>
      <c r="C1065"/>
      <c r="D1065"/>
      <c r="E1065" s="7"/>
      <c r="F1065" s="7"/>
      <c r="G1065"/>
      <c r="H1065"/>
    </row>
    <row r="1066" spans="1:8" ht="12.75">
      <c r="A1066"/>
      <c r="B1066"/>
      <c r="C1066"/>
      <c r="D1066"/>
      <c r="E1066" s="7"/>
      <c r="F1066" s="7"/>
      <c r="G1066"/>
      <c r="H1066"/>
    </row>
    <row r="1067" spans="1:8" ht="12.75">
      <c r="A1067"/>
      <c r="B1067"/>
      <c r="C1067"/>
      <c r="D1067"/>
      <c r="E1067" s="7"/>
      <c r="F1067" s="7"/>
      <c r="G1067"/>
      <c r="H1067"/>
    </row>
    <row r="1068" spans="1:8" ht="12.75">
      <c r="A1068"/>
      <c r="B1068"/>
      <c r="C1068"/>
      <c r="D1068"/>
      <c r="E1068" s="7"/>
      <c r="F1068" s="7"/>
      <c r="G1068"/>
      <c r="H1068"/>
    </row>
    <row r="1069" spans="1:8" ht="12.75">
      <c r="A1069"/>
      <c r="B1069"/>
      <c r="C1069"/>
      <c r="D1069"/>
      <c r="E1069" s="7"/>
      <c r="F1069" s="7"/>
      <c r="G1069"/>
      <c r="H1069"/>
    </row>
    <row r="1070" spans="1:8" ht="12.75">
      <c r="A1070"/>
      <c r="B1070"/>
      <c r="C1070"/>
      <c r="D1070"/>
      <c r="E1070" s="7"/>
      <c r="F1070" s="7"/>
      <c r="G1070"/>
      <c r="H1070"/>
    </row>
    <row r="1071" spans="1:8" ht="12.75">
      <c r="A1071"/>
      <c r="B1071"/>
      <c r="C1071"/>
      <c r="D1071"/>
      <c r="E1071" s="7"/>
      <c r="F1071" s="7"/>
      <c r="G1071"/>
      <c r="H1071"/>
    </row>
    <row r="1072" spans="1:8" ht="12.75">
      <c r="A1072"/>
      <c r="B1072"/>
      <c r="C1072"/>
      <c r="D1072"/>
      <c r="E1072" s="7"/>
      <c r="F1072" s="7"/>
      <c r="G1072"/>
      <c r="H1072"/>
    </row>
    <row r="1073" spans="1:8" ht="12.75">
      <c r="A1073"/>
      <c r="B1073"/>
      <c r="C1073"/>
      <c r="D1073"/>
      <c r="E1073" s="7"/>
      <c r="F1073" s="7"/>
      <c r="G1073"/>
      <c r="H1073"/>
    </row>
    <row r="1074" spans="1:8" ht="12.75">
      <c r="A1074"/>
      <c r="B1074"/>
      <c r="C1074"/>
      <c r="D1074"/>
      <c r="E1074" s="7"/>
      <c r="F1074" s="7"/>
      <c r="G1074"/>
      <c r="H1074"/>
    </row>
    <row r="1075" spans="1:8" ht="12.75">
      <c r="A1075"/>
      <c r="B1075"/>
      <c r="C1075"/>
      <c r="D1075"/>
      <c r="E1075" s="7"/>
      <c r="F1075" s="7"/>
      <c r="G1075"/>
      <c r="H1075"/>
    </row>
    <row r="1076" spans="1:8" ht="12.75">
      <c r="A1076"/>
      <c r="B1076"/>
      <c r="C1076"/>
      <c r="D1076"/>
      <c r="E1076" s="7"/>
      <c r="F1076" s="7"/>
      <c r="G1076"/>
      <c r="H1076"/>
    </row>
    <row r="1077" spans="1:8" ht="12.75">
      <c r="A1077"/>
      <c r="B1077"/>
      <c r="C1077"/>
      <c r="D1077"/>
      <c r="E1077" s="7"/>
      <c r="F1077" s="7"/>
      <c r="G1077"/>
      <c r="H1077"/>
    </row>
    <row r="1078" spans="1:8" ht="12.75">
      <c r="A1078"/>
      <c r="B1078"/>
      <c r="C1078"/>
      <c r="D1078"/>
      <c r="E1078" s="7"/>
      <c r="F1078" s="7"/>
      <c r="G1078"/>
      <c r="H1078"/>
    </row>
    <row r="1079" spans="1:8" ht="12.75">
      <c r="A1079"/>
      <c r="B1079"/>
      <c r="C1079"/>
      <c r="D1079"/>
      <c r="E1079" s="7"/>
      <c r="F1079" s="7"/>
      <c r="G1079"/>
      <c r="H1079"/>
    </row>
    <row r="1080" spans="1:8" ht="12.75">
      <c r="A1080"/>
      <c r="B1080"/>
      <c r="C1080"/>
      <c r="D1080"/>
      <c r="E1080" s="7"/>
      <c r="F1080" s="7"/>
      <c r="G1080"/>
      <c r="H1080"/>
    </row>
    <row r="1081" spans="1:8" ht="12.75">
      <c r="A1081"/>
      <c r="B1081"/>
      <c r="C1081"/>
      <c r="D1081"/>
      <c r="E1081" s="7"/>
      <c r="F1081" s="7"/>
      <c r="G1081"/>
      <c r="H1081"/>
    </row>
    <row r="1082" spans="1:8" ht="12.75">
      <c r="A1082"/>
      <c r="B1082"/>
      <c r="C1082"/>
      <c r="D1082"/>
      <c r="E1082" s="7"/>
      <c r="F1082" s="7"/>
      <c r="G1082"/>
      <c r="H1082"/>
    </row>
    <row r="1083" spans="1:8" ht="12.75">
      <c r="A1083"/>
      <c r="B1083"/>
      <c r="C1083"/>
      <c r="D1083"/>
      <c r="E1083" s="7"/>
      <c r="F1083" s="7"/>
      <c r="G1083"/>
      <c r="H1083"/>
    </row>
    <row r="1084" spans="1:8" ht="12.75">
      <c r="A1084"/>
      <c r="B1084"/>
      <c r="C1084"/>
      <c r="D1084"/>
      <c r="E1084" s="7"/>
      <c r="F1084" s="7"/>
      <c r="G1084"/>
      <c r="H1084"/>
    </row>
    <row r="1085" spans="1:8" ht="12.75">
      <c r="A1085"/>
      <c r="B1085"/>
      <c r="C1085"/>
      <c r="D1085"/>
      <c r="E1085" s="7"/>
      <c r="F1085" s="7"/>
      <c r="G1085"/>
      <c r="H1085"/>
    </row>
    <row r="1086" spans="1:8" ht="12.75">
      <c r="A1086"/>
      <c r="B1086"/>
      <c r="C1086"/>
      <c r="D1086"/>
      <c r="E1086" s="7"/>
      <c r="F1086" s="7"/>
      <c r="G1086"/>
      <c r="H1086"/>
    </row>
    <row r="1087" spans="1:8" ht="12.75">
      <c r="A1087"/>
      <c r="B1087"/>
      <c r="C1087"/>
      <c r="D1087"/>
      <c r="E1087" s="7"/>
      <c r="F1087" s="7"/>
      <c r="G1087"/>
      <c r="H1087"/>
    </row>
    <row r="1088" spans="1:8" ht="12.75">
      <c r="A1088"/>
      <c r="B1088"/>
      <c r="C1088"/>
      <c r="D1088"/>
      <c r="E1088" s="7"/>
      <c r="F1088" s="7"/>
      <c r="G1088"/>
      <c r="H1088"/>
    </row>
    <row r="1089" spans="1:8" ht="12.75">
      <c r="A1089"/>
      <c r="B1089"/>
      <c r="C1089"/>
      <c r="D1089"/>
      <c r="E1089" s="7"/>
      <c r="F1089" s="7"/>
      <c r="G1089"/>
      <c r="H1089"/>
    </row>
    <row r="1090" spans="1:8" ht="12.75">
      <c r="A1090"/>
      <c r="B1090"/>
      <c r="C1090"/>
      <c r="D1090"/>
      <c r="E1090" s="7"/>
      <c r="F1090" s="7"/>
      <c r="G1090"/>
      <c r="H1090"/>
    </row>
    <row r="1091" spans="1:8" ht="12.75">
      <c r="A1091"/>
      <c r="B1091"/>
      <c r="C1091"/>
      <c r="D1091"/>
      <c r="E1091" s="7"/>
      <c r="F1091" s="7"/>
      <c r="G1091"/>
      <c r="H1091"/>
    </row>
    <row r="1092" spans="1:8" ht="12.75">
      <c r="A1092"/>
      <c r="B1092"/>
      <c r="C1092"/>
      <c r="D1092"/>
      <c r="E1092" s="7"/>
      <c r="F1092" s="7"/>
      <c r="G1092"/>
      <c r="H1092"/>
    </row>
    <row r="1093" spans="1:8" ht="12.75">
      <c r="A1093"/>
      <c r="B1093"/>
      <c r="C1093"/>
      <c r="D1093"/>
      <c r="E1093" s="7"/>
      <c r="F1093" s="7"/>
      <c r="G1093"/>
      <c r="H1093"/>
    </row>
    <row r="1094" spans="1:8" ht="12.75">
      <c r="A1094"/>
      <c r="B1094"/>
      <c r="C1094"/>
      <c r="D1094"/>
      <c r="E1094" s="7"/>
      <c r="F1094" s="7"/>
      <c r="G1094"/>
      <c r="H1094"/>
    </row>
    <row r="1095" spans="1:8" ht="12.75">
      <c r="A1095"/>
      <c r="B1095"/>
      <c r="C1095"/>
      <c r="D1095"/>
      <c r="E1095" s="7"/>
      <c r="F1095" s="7"/>
      <c r="G1095"/>
      <c r="H1095"/>
    </row>
    <row r="1096" spans="1:8" ht="12.75">
      <c r="A1096"/>
      <c r="B1096"/>
      <c r="C1096"/>
      <c r="D1096"/>
      <c r="E1096" s="7"/>
      <c r="F1096" s="7"/>
      <c r="G1096"/>
      <c r="H1096"/>
    </row>
    <row r="1097" spans="1:8" ht="12.75">
      <c r="A1097"/>
      <c r="B1097"/>
      <c r="C1097"/>
      <c r="D1097"/>
      <c r="E1097" s="7"/>
      <c r="F1097" s="7"/>
      <c r="G1097"/>
      <c r="H1097"/>
    </row>
    <row r="1098" spans="1:8" ht="12.75">
      <c r="A1098"/>
      <c r="B1098"/>
      <c r="C1098"/>
      <c r="D1098"/>
      <c r="E1098" s="7"/>
      <c r="F1098" s="7"/>
      <c r="G1098"/>
      <c r="H1098"/>
    </row>
    <row r="1099" spans="1:8" ht="12.75">
      <c r="A1099"/>
      <c r="B1099"/>
      <c r="C1099"/>
      <c r="D1099"/>
      <c r="E1099" s="7"/>
      <c r="F1099" s="7"/>
      <c r="G1099"/>
      <c r="H1099"/>
    </row>
    <row r="1100" spans="1:8" ht="12.75">
      <c r="A1100"/>
      <c r="B1100"/>
      <c r="C1100"/>
      <c r="D1100"/>
      <c r="E1100" s="7"/>
      <c r="F1100" s="7"/>
      <c r="G1100"/>
      <c r="H1100"/>
    </row>
    <row r="1101" spans="1:8" ht="12.75">
      <c r="A1101"/>
      <c r="B1101"/>
      <c r="C1101"/>
      <c r="D1101"/>
      <c r="E1101" s="7"/>
      <c r="F1101" s="7"/>
      <c r="G1101"/>
      <c r="H1101"/>
    </row>
    <row r="1102" spans="1:8" ht="12.75">
      <c r="A1102"/>
      <c r="B1102"/>
      <c r="C1102"/>
      <c r="D1102"/>
      <c r="E1102" s="7"/>
      <c r="F1102" s="7"/>
      <c r="G1102"/>
      <c r="H1102"/>
    </row>
    <row r="1103" spans="1:8" ht="12.75">
      <c r="A1103"/>
      <c r="B1103"/>
      <c r="C1103"/>
      <c r="D1103"/>
      <c r="E1103" s="7"/>
      <c r="F1103" s="7"/>
      <c r="G1103"/>
      <c r="H1103"/>
    </row>
    <row r="1104" spans="1:8" ht="12.75">
      <c r="A1104"/>
      <c r="B1104"/>
      <c r="C1104"/>
      <c r="D1104"/>
      <c r="E1104" s="7"/>
      <c r="F1104" s="7"/>
      <c r="G1104"/>
      <c r="H1104"/>
    </row>
    <row r="1105" spans="1:8" ht="12.75">
      <c r="A1105"/>
      <c r="B1105"/>
      <c r="C1105"/>
      <c r="D1105"/>
      <c r="E1105" s="7"/>
      <c r="F1105" s="7"/>
      <c r="G1105"/>
      <c r="H1105"/>
    </row>
    <row r="1106" spans="1:8" ht="12.75">
      <c r="A1106"/>
      <c r="B1106"/>
      <c r="C1106"/>
      <c r="D1106"/>
      <c r="E1106" s="7"/>
      <c r="F1106" s="7"/>
      <c r="G1106"/>
      <c r="H1106"/>
    </row>
    <row r="1107" spans="1:8" ht="12.75">
      <c r="A1107"/>
      <c r="B1107"/>
      <c r="C1107"/>
      <c r="D1107"/>
      <c r="E1107" s="7"/>
      <c r="F1107" s="7"/>
      <c r="G1107"/>
      <c r="H1107"/>
    </row>
    <row r="1108" spans="1:8" ht="12.75">
      <c r="A1108"/>
      <c r="B1108"/>
      <c r="C1108"/>
      <c r="D1108"/>
      <c r="E1108" s="7"/>
      <c r="F1108" s="7"/>
      <c r="G1108"/>
      <c r="H1108"/>
    </row>
    <row r="1109" spans="1:8" ht="12.75">
      <c r="A1109"/>
      <c r="B1109"/>
      <c r="C1109"/>
      <c r="D1109"/>
      <c r="E1109" s="7"/>
      <c r="F1109" s="7"/>
      <c r="G1109"/>
      <c r="H1109"/>
    </row>
    <row r="1110" spans="1:8" ht="12.75">
      <c r="A1110"/>
      <c r="B1110"/>
      <c r="C1110"/>
      <c r="D1110"/>
      <c r="E1110" s="7"/>
      <c r="F1110" s="7"/>
      <c r="G1110"/>
      <c r="H1110"/>
    </row>
    <row r="1111" spans="1:8" ht="12.75">
      <c r="A1111"/>
      <c r="B1111"/>
      <c r="C1111"/>
      <c r="D1111"/>
      <c r="E1111" s="7"/>
      <c r="F1111" s="7"/>
      <c r="G1111"/>
      <c r="H1111"/>
    </row>
    <row r="1112" spans="1:8" ht="12.75">
      <c r="A1112"/>
      <c r="B1112"/>
      <c r="C1112"/>
      <c r="D1112"/>
      <c r="E1112" s="7"/>
      <c r="F1112" s="7"/>
      <c r="G1112"/>
      <c r="H1112"/>
    </row>
    <row r="1113" spans="1:8" ht="12.75">
      <c r="A1113"/>
      <c r="B1113"/>
      <c r="C1113"/>
      <c r="D1113"/>
      <c r="E1113" s="7"/>
      <c r="F1113" s="7"/>
      <c r="G1113"/>
      <c r="H1113"/>
    </row>
    <row r="1114" spans="1:8" ht="12.75">
      <c r="A1114"/>
      <c r="B1114"/>
      <c r="C1114"/>
      <c r="D1114"/>
      <c r="E1114" s="7"/>
      <c r="F1114" s="7"/>
      <c r="G1114"/>
      <c r="H1114"/>
    </row>
    <row r="1115" spans="1:8" ht="12.75">
      <c r="A1115"/>
      <c r="B1115"/>
      <c r="C1115"/>
      <c r="D1115"/>
      <c r="E1115" s="7"/>
      <c r="F1115" s="7"/>
      <c r="G1115"/>
      <c r="H1115"/>
    </row>
    <row r="1116" spans="1:8" ht="12.75">
      <c r="A1116"/>
      <c r="B1116"/>
      <c r="C1116"/>
      <c r="D1116"/>
      <c r="E1116" s="7"/>
      <c r="F1116" s="7"/>
      <c r="G1116"/>
      <c r="H1116"/>
    </row>
    <row r="1117" spans="1:8" ht="12.75">
      <c r="A1117"/>
      <c r="B1117"/>
      <c r="C1117"/>
      <c r="D1117"/>
      <c r="E1117" s="7"/>
      <c r="F1117" s="7"/>
      <c r="G1117"/>
      <c r="H1117"/>
    </row>
    <row r="1118" spans="1:8" ht="12.75">
      <c r="A1118"/>
      <c r="B1118"/>
      <c r="C1118"/>
      <c r="D1118"/>
      <c r="E1118" s="7"/>
      <c r="F1118" s="7"/>
      <c r="G1118"/>
      <c r="H1118"/>
    </row>
    <row r="1119" spans="1:8" ht="12.75">
      <c r="A1119"/>
      <c r="B1119"/>
      <c r="C1119"/>
      <c r="D1119"/>
      <c r="E1119" s="7"/>
      <c r="F1119" s="7"/>
      <c r="G1119"/>
      <c r="H1119"/>
    </row>
    <row r="1120" spans="1:8" ht="12.75">
      <c r="A1120"/>
      <c r="B1120"/>
      <c r="C1120"/>
      <c r="D1120"/>
      <c r="E1120" s="7"/>
      <c r="F1120" s="7"/>
      <c r="G1120"/>
      <c r="H1120"/>
    </row>
    <row r="1121" spans="1:8" ht="12.75">
      <c r="A1121"/>
      <c r="B1121"/>
      <c r="C1121"/>
      <c r="D1121"/>
      <c r="E1121" s="7"/>
      <c r="F1121" s="7"/>
      <c r="G1121"/>
      <c r="H1121"/>
    </row>
    <row r="1122" spans="1:8" ht="12.75">
      <c r="A1122"/>
      <c r="B1122"/>
      <c r="C1122"/>
      <c r="D1122"/>
      <c r="E1122" s="7"/>
      <c r="F1122" s="7"/>
      <c r="G1122"/>
      <c r="H1122"/>
    </row>
    <row r="1123" spans="1:8" ht="12.75">
      <c r="A1123"/>
      <c r="B1123"/>
      <c r="C1123"/>
      <c r="D1123"/>
      <c r="E1123" s="7"/>
      <c r="F1123" s="7"/>
      <c r="G1123"/>
      <c r="H1123"/>
    </row>
    <row r="1124" spans="1:8" ht="12.75">
      <c r="A1124"/>
      <c r="B1124"/>
      <c r="C1124"/>
      <c r="D1124"/>
      <c r="E1124" s="7"/>
      <c r="F1124" s="7"/>
      <c r="G1124"/>
      <c r="H1124"/>
    </row>
    <row r="1125" spans="1:8" ht="12.75">
      <c r="A1125"/>
      <c r="B1125"/>
      <c r="C1125"/>
      <c r="D1125"/>
      <c r="E1125" s="7"/>
      <c r="F1125" s="7"/>
      <c r="G1125"/>
      <c r="H1125"/>
    </row>
    <row r="1126" spans="1:8" ht="12.75">
      <c r="A1126"/>
      <c r="B1126"/>
      <c r="C1126"/>
      <c r="D1126"/>
      <c r="E1126" s="7"/>
      <c r="F1126" s="7"/>
      <c r="G1126"/>
      <c r="H1126"/>
    </row>
    <row r="1127" spans="1:8" ht="12.75">
      <c r="A1127"/>
      <c r="B1127"/>
      <c r="C1127"/>
      <c r="D1127"/>
      <c r="E1127" s="7"/>
      <c r="F1127" s="7"/>
      <c r="G1127"/>
      <c r="H1127"/>
    </row>
    <row r="1128" spans="1:8" ht="12.75">
      <c r="A1128"/>
      <c r="B1128"/>
      <c r="C1128"/>
      <c r="D1128"/>
      <c r="E1128" s="7"/>
      <c r="F1128" s="7"/>
      <c r="G1128"/>
      <c r="H1128"/>
    </row>
    <row r="1129" spans="1:8" ht="12.75">
      <c r="A1129"/>
      <c r="B1129"/>
      <c r="C1129"/>
      <c r="D1129"/>
      <c r="E1129" s="7"/>
      <c r="F1129" s="7"/>
      <c r="G1129"/>
      <c r="H1129"/>
    </row>
    <row r="1130" spans="1:8" ht="12.75">
      <c r="A1130"/>
      <c r="B1130"/>
      <c r="C1130"/>
      <c r="D1130"/>
      <c r="E1130" s="7"/>
      <c r="F1130" s="7"/>
      <c r="G1130"/>
      <c r="H1130"/>
    </row>
    <row r="1131" spans="1:8" ht="12.75">
      <c r="A1131"/>
      <c r="B1131"/>
      <c r="C1131"/>
      <c r="D1131"/>
      <c r="E1131" s="7"/>
      <c r="F1131" s="7"/>
      <c r="G1131"/>
      <c r="H1131"/>
    </row>
    <row r="1132" spans="1:8" ht="12.75">
      <c r="A1132"/>
      <c r="B1132"/>
      <c r="C1132"/>
      <c r="D1132"/>
      <c r="E1132" s="7"/>
      <c r="F1132" s="7"/>
      <c r="G1132"/>
      <c r="H1132"/>
    </row>
    <row r="1133" spans="1:8" ht="12.75">
      <c r="A1133"/>
      <c r="B1133"/>
      <c r="C1133"/>
      <c r="D1133"/>
      <c r="E1133" s="7"/>
      <c r="F1133" s="7"/>
      <c r="G1133"/>
      <c r="H1133"/>
    </row>
    <row r="1134" spans="1:8" ht="12.75">
      <c r="A1134"/>
      <c r="B1134"/>
      <c r="C1134"/>
      <c r="D1134"/>
      <c r="E1134" s="7"/>
      <c r="F1134" s="7"/>
      <c r="G1134"/>
      <c r="H1134"/>
    </row>
    <row r="1135" spans="1:8" ht="12.75">
      <c r="A1135"/>
      <c r="B1135"/>
      <c r="C1135"/>
      <c r="D1135"/>
      <c r="E1135" s="7"/>
      <c r="F1135" s="7"/>
      <c r="G1135"/>
      <c r="H1135"/>
    </row>
    <row r="1136" spans="1:8" ht="12.75">
      <c r="A1136"/>
      <c r="B1136"/>
      <c r="C1136"/>
      <c r="D1136"/>
      <c r="E1136" s="7"/>
      <c r="F1136" s="7"/>
      <c r="G1136"/>
      <c r="H1136"/>
    </row>
    <row r="1137" spans="1:8" ht="12.75">
      <c r="A1137"/>
      <c r="B1137"/>
      <c r="C1137"/>
      <c r="D1137"/>
      <c r="E1137" s="7"/>
      <c r="F1137" s="7"/>
      <c r="G1137"/>
      <c r="H1137"/>
    </row>
    <row r="1138" spans="1:8" ht="12.75">
      <c r="A1138"/>
      <c r="B1138"/>
      <c r="C1138"/>
      <c r="D1138"/>
      <c r="E1138" s="7"/>
      <c r="F1138" s="7"/>
      <c r="G1138"/>
      <c r="H1138"/>
    </row>
    <row r="1139" spans="1:8" ht="12.75">
      <c r="A1139"/>
      <c r="B1139"/>
      <c r="C1139"/>
      <c r="D1139"/>
      <c r="E1139" s="7"/>
      <c r="F1139" s="7"/>
      <c r="G1139"/>
      <c r="H1139"/>
    </row>
    <row r="1140" spans="1:8" ht="12.75">
      <c r="A1140"/>
      <c r="B1140"/>
      <c r="C1140"/>
      <c r="D1140"/>
      <c r="E1140" s="7"/>
      <c r="F1140" s="7"/>
      <c r="G1140"/>
      <c r="H1140"/>
    </row>
    <row r="1141" spans="1:8" ht="12.75">
      <c r="A1141"/>
      <c r="B1141"/>
      <c r="C1141"/>
      <c r="D1141"/>
      <c r="E1141" s="7"/>
      <c r="F1141" s="7"/>
      <c r="G1141"/>
      <c r="H1141"/>
    </row>
    <row r="1142" spans="1:8" ht="12.75">
      <c r="A1142"/>
      <c r="B1142"/>
      <c r="C1142"/>
      <c r="D1142"/>
      <c r="E1142" s="7"/>
      <c r="F1142" s="7"/>
      <c r="G1142"/>
      <c r="H1142"/>
    </row>
    <row r="1143" spans="1:8" ht="12.75">
      <c r="A1143"/>
      <c r="B1143"/>
      <c r="C1143"/>
      <c r="D1143"/>
      <c r="E1143" s="7"/>
      <c r="F1143" s="7"/>
      <c r="G1143"/>
      <c r="H1143"/>
    </row>
    <row r="1144" spans="1:8" ht="12.75">
      <c r="A1144"/>
      <c r="B1144"/>
      <c r="C1144"/>
      <c r="D1144"/>
      <c r="E1144" s="7"/>
      <c r="F1144" s="7"/>
      <c r="G1144"/>
      <c r="H1144"/>
    </row>
    <row r="1145" spans="1:8" ht="12.75">
      <c r="A1145"/>
      <c r="B1145"/>
      <c r="C1145"/>
      <c r="D1145"/>
      <c r="E1145" s="7"/>
      <c r="F1145" s="7"/>
      <c r="G1145"/>
      <c r="H1145"/>
    </row>
    <row r="1146" spans="1:8" ht="12.75">
      <c r="A1146"/>
      <c r="B1146"/>
      <c r="C1146"/>
      <c r="D1146"/>
      <c r="E1146" s="7"/>
      <c r="F1146" s="7"/>
      <c r="G1146"/>
      <c r="H1146"/>
    </row>
    <row r="1147" spans="1:8" ht="12.75">
      <c r="A1147"/>
      <c r="B1147"/>
      <c r="C1147"/>
      <c r="D1147"/>
      <c r="E1147" s="7"/>
      <c r="F1147" s="7"/>
      <c r="G1147"/>
      <c r="H1147"/>
    </row>
    <row r="1148" spans="1:8" ht="12.75">
      <c r="A1148"/>
      <c r="B1148"/>
      <c r="C1148"/>
      <c r="D1148"/>
      <c r="E1148" s="7"/>
      <c r="F1148" s="7"/>
      <c r="G1148"/>
      <c r="H1148"/>
    </row>
    <row r="1149" spans="1:8" ht="12.75">
      <c r="A1149"/>
      <c r="B1149"/>
      <c r="C1149"/>
      <c r="D1149"/>
      <c r="E1149" s="7"/>
      <c r="F1149" s="7"/>
      <c r="G1149"/>
      <c r="H1149"/>
    </row>
    <row r="1150" spans="1:8" ht="12.75">
      <c r="A1150"/>
      <c r="B1150"/>
      <c r="C1150"/>
      <c r="D1150"/>
      <c r="E1150" s="7"/>
      <c r="F1150" s="7"/>
      <c r="G1150"/>
      <c r="H1150"/>
    </row>
    <row r="1151" spans="1:8" ht="12.75">
      <c r="A1151"/>
      <c r="B1151"/>
      <c r="C1151"/>
      <c r="D1151"/>
      <c r="E1151" s="7"/>
      <c r="F1151" s="7"/>
      <c r="G1151"/>
      <c r="H1151"/>
    </row>
    <row r="1152" spans="1:8" ht="12.75">
      <c r="A1152"/>
      <c r="B1152"/>
      <c r="C1152"/>
      <c r="D1152"/>
      <c r="E1152" s="7"/>
      <c r="F1152" s="7"/>
      <c r="G1152"/>
      <c r="H1152"/>
    </row>
    <row r="1153" spans="1:8" ht="12.75">
      <c r="A1153"/>
      <c r="B1153"/>
      <c r="C1153"/>
      <c r="D1153"/>
      <c r="E1153" s="7"/>
      <c r="F1153" s="7"/>
      <c r="G1153"/>
      <c r="H1153"/>
    </row>
    <row r="1154" spans="1:8" ht="12.75">
      <c r="A1154"/>
      <c r="B1154"/>
      <c r="C1154"/>
      <c r="D1154"/>
      <c r="E1154" s="7"/>
      <c r="F1154" s="7"/>
      <c r="G1154"/>
      <c r="H1154"/>
    </row>
    <row r="1155" spans="1:8" ht="12.75">
      <c r="A1155"/>
      <c r="B1155"/>
      <c r="C1155"/>
      <c r="D1155"/>
      <c r="E1155" s="7"/>
      <c r="F1155" s="7"/>
      <c r="G1155"/>
      <c r="H1155"/>
    </row>
    <row r="1156" spans="1:8" ht="12.75">
      <c r="A1156"/>
      <c r="B1156"/>
      <c r="C1156"/>
      <c r="D1156"/>
      <c r="E1156" s="7"/>
      <c r="F1156" s="7"/>
      <c r="G1156"/>
      <c r="H1156"/>
    </row>
    <row r="1157" spans="1:8" ht="12.75">
      <c r="A1157"/>
      <c r="B1157"/>
      <c r="C1157"/>
      <c r="D1157"/>
      <c r="E1157" s="7"/>
      <c r="F1157" s="7"/>
      <c r="G1157"/>
      <c r="H1157"/>
    </row>
    <row r="1158" spans="1:8" ht="12.75">
      <c r="A1158"/>
      <c r="B1158"/>
      <c r="C1158"/>
      <c r="D1158"/>
      <c r="E1158" s="7"/>
      <c r="F1158" s="7"/>
      <c r="G1158"/>
      <c r="H1158"/>
    </row>
    <row r="1159" spans="1:8" ht="12.75">
      <c r="A1159"/>
      <c r="B1159"/>
      <c r="C1159"/>
      <c r="D1159"/>
      <c r="E1159" s="7"/>
      <c r="F1159" s="7"/>
      <c r="G1159"/>
      <c r="H1159"/>
    </row>
    <row r="1160" spans="1:8" ht="12.75">
      <c r="A1160"/>
      <c r="B1160"/>
      <c r="C1160"/>
      <c r="D1160"/>
      <c r="E1160" s="7"/>
      <c r="F1160" s="7"/>
      <c r="G1160"/>
      <c r="H1160"/>
    </row>
    <row r="1161" spans="1:8" ht="12.75">
      <c r="A1161"/>
      <c r="B1161"/>
      <c r="C1161"/>
      <c r="D1161"/>
      <c r="E1161" s="7"/>
      <c r="F1161" s="7"/>
      <c r="G1161"/>
      <c r="H1161"/>
    </row>
    <row r="1162" spans="1:8" ht="12.75">
      <c r="A1162"/>
      <c r="B1162"/>
      <c r="C1162"/>
      <c r="D1162"/>
      <c r="E1162" s="7"/>
      <c r="F1162" s="7"/>
      <c r="G1162"/>
      <c r="H1162"/>
    </row>
    <row r="1163" spans="1:8" ht="12.75">
      <c r="A1163"/>
      <c r="B1163"/>
      <c r="C1163"/>
      <c r="D1163"/>
      <c r="E1163" s="7"/>
      <c r="F1163" s="7"/>
      <c r="G1163"/>
      <c r="H1163"/>
    </row>
    <row r="1164" spans="1:8" ht="12.75">
      <c r="A1164"/>
      <c r="B1164"/>
      <c r="C1164"/>
      <c r="D1164"/>
      <c r="E1164" s="7"/>
      <c r="F1164" s="7"/>
      <c r="G1164"/>
      <c r="H1164"/>
    </row>
    <row r="1165" spans="1:8" ht="12.75">
      <c r="A1165"/>
      <c r="B1165"/>
      <c r="C1165"/>
      <c r="D1165"/>
      <c r="E1165" s="7"/>
      <c r="F1165" s="7"/>
      <c r="G1165"/>
      <c r="H1165"/>
    </row>
    <row r="1166" spans="1:8" ht="12.75">
      <c r="A1166"/>
      <c r="B1166"/>
      <c r="C1166"/>
      <c r="D1166"/>
      <c r="E1166" s="7"/>
      <c r="F1166" s="7"/>
      <c r="G1166"/>
      <c r="H1166"/>
    </row>
    <row r="1167" spans="1:8" ht="12.75">
      <c r="A1167"/>
      <c r="B1167"/>
      <c r="C1167"/>
      <c r="D1167"/>
      <c r="E1167" s="7"/>
      <c r="F1167" s="7"/>
      <c r="G1167"/>
      <c r="H1167"/>
    </row>
    <row r="1168" spans="1:8" ht="12.75">
      <c r="A1168"/>
      <c r="B1168"/>
      <c r="C1168"/>
      <c r="D1168"/>
      <c r="E1168" s="7"/>
      <c r="F1168" s="7"/>
      <c r="G1168"/>
      <c r="H1168"/>
    </row>
    <row r="1169" spans="1:8" ht="12.75">
      <c r="A1169"/>
      <c r="B1169"/>
      <c r="C1169"/>
      <c r="D1169"/>
      <c r="E1169" s="7"/>
      <c r="F1169" s="7"/>
      <c r="G1169"/>
      <c r="H1169"/>
    </row>
    <row r="1170" spans="1:8" ht="12.75">
      <c r="A1170"/>
      <c r="B1170"/>
      <c r="C1170"/>
      <c r="D1170"/>
      <c r="E1170" s="7"/>
      <c r="F1170" s="7"/>
      <c r="G1170"/>
      <c r="H1170"/>
    </row>
    <row r="1171" spans="1:8" ht="12.75">
      <c r="A1171"/>
      <c r="B1171"/>
      <c r="C1171"/>
      <c r="D1171"/>
      <c r="E1171" s="7"/>
      <c r="F1171" s="7"/>
      <c r="G1171"/>
      <c r="H1171"/>
    </row>
    <row r="1172" spans="1:8" ht="12.75">
      <c r="A1172"/>
      <c r="B1172"/>
      <c r="C1172"/>
      <c r="D1172"/>
      <c r="E1172" s="7"/>
      <c r="F1172" s="7"/>
      <c r="G1172"/>
      <c r="H1172"/>
    </row>
    <row r="1173" spans="1:8" ht="12.75">
      <c r="A1173"/>
      <c r="B1173"/>
      <c r="C1173"/>
      <c r="D1173"/>
      <c r="E1173" s="7"/>
      <c r="F1173" s="7"/>
      <c r="G1173"/>
      <c r="H1173"/>
    </row>
    <row r="1174" spans="1:8" ht="12.75">
      <c r="A1174"/>
      <c r="B1174"/>
      <c r="C1174"/>
      <c r="D1174"/>
      <c r="E1174" s="7"/>
      <c r="F1174" s="7"/>
      <c r="G1174"/>
      <c r="H1174"/>
    </row>
    <row r="1175" spans="1:8" ht="12.75">
      <c r="A1175"/>
      <c r="B1175"/>
      <c r="C1175"/>
      <c r="D1175"/>
      <c r="E1175" s="7"/>
      <c r="F1175" s="7"/>
      <c r="G1175"/>
      <c r="H1175"/>
    </row>
    <row r="1176" spans="1:8" ht="12.75">
      <c r="A1176"/>
      <c r="B1176"/>
      <c r="C1176"/>
      <c r="D1176"/>
      <c r="E1176" s="7"/>
      <c r="F1176" s="7"/>
      <c r="G1176"/>
      <c r="H1176"/>
    </row>
    <row r="1177" spans="1:8" ht="12.75">
      <c r="A1177"/>
      <c r="B1177"/>
      <c r="C1177"/>
      <c r="D1177"/>
      <c r="E1177" s="7"/>
      <c r="F1177" s="7"/>
      <c r="G1177"/>
      <c r="H1177"/>
    </row>
    <row r="1178" spans="1:8" ht="12.75">
      <c r="A1178"/>
      <c r="B1178"/>
      <c r="C1178"/>
      <c r="D1178"/>
      <c r="E1178" s="7"/>
      <c r="F1178" s="7"/>
      <c r="G1178"/>
      <c r="H1178"/>
    </row>
    <row r="1179" spans="1:8" ht="12.75">
      <c r="A1179"/>
      <c r="B1179"/>
      <c r="C1179"/>
      <c r="D1179"/>
      <c r="E1179" s="7"/>
      <c r="F1179" s="7"/>
      <c r="G1179"/>
      <c r="H1179"/>
    </row>
    <row r="1180" spans="1:8" ht="12.75">
      <c r="A1180"/>
      <c r="B1180"/>
      <c r="C1180"/>
      <c r="D1180"/>
      <c r="E1180" s="7"/>
      <c r="F1180" s="7"/>
      <c r="G1180"/>
      <c r="H1180"/>
    </row>
    <row r="1181" spans="1:8" ht="12.75">
      <c r="A1181"/>
      <c r="B1181"/>
      <c r="C1181"/>
      <c r="D1181"/>
      <c r="E1181" s="7"/>
      <c r="F1181" s="7"/>
      <c r="G1181"/>
      <c r="H1181"/>
    </row>
    <row r="1182" spans="1:8" ht="12.75">
      <c r="A1182"/>
      <c r="B1182"/>
      <c r="C1182"/>
      <c r="D1182"/>
      <c r="E1182" s="7"/>
      <c r="F1182" s="7"/>
      <c r="G1182"/>
      <c r="H1182"/>
    </row>
    <row r="1183" spans="1:8" ht="12.75">
      <c r="A1183"/>
      <c r="B1183"/>
      <c r="C1183"/>
      <c r="D1183"/>
      <c r="E1183" s="7"/>
      <c r="F1183" s="7"/>
      <c r="G1183"/>
      <c r="H1183"/>
    </row>
    <row r="1184" spans="1:8" ht="12.75">
      <c r="A1184"/>
      <c r="B1184"/>
      <c r="C1184"/>
      <c r="D1184"/>
      <c r="E1184" s="7"/>
      <c r="F1184" s="7"/>
      <c r="G1184"/>
      <c r="H1184"/>
    </row>
    <row r="1185" spans="1:8" ht="12.75">
      <c r="A1185"/>
      <c r="B1185"/>
      <c r="C1185"/>
      <c r="D1185"/>
      <c r="E1185" s="7"/>
      <c r="F1185" s="7"/>
      <c r="G1185"/>
      <c r="H1185"/>
    </row>
    <row r="1186" spans="1:8" ht="12.75">
      <c r="A1186"/>
      <c r="B1186"/>
      <c r="C1186"/>
      <c r="D1186"/>
      <c r="E1186" s="7"/>
      <c r="F1186" s="7"/>
      <c r="G1186"/>
      <c r="H1186"/>
    </row>
    <row r="1187" spans="1:8" ht="12.75">
      <c r="A1187"/>
      <c r="B1187"/>
      <c r="C1187"/>
      <c r="D1187"/>
      <c r="E1187" s="7"/>
      <c r="F1187" s="7"/>
      <c r="G1187"/>
      <c r="H1187"/>
    </row>
    <row r="1188" spans="1:8" ht="12.75">
      <c r="A1188"/>
      <c r="B1188"/>
      <c r="C1188"/>
      <c r="D1188"/>
      <c r="E1188" s="7"/>
      <c r="F1188" s="7"/>
      <c r="G1188"/>
      <c r="H1188"/>
    </row>
    <row r="1189" spans="1:8" ht="12.75">
      <c r="A1189"/>
      <c r="B1189"/>
      <c r="C1189"/>
      <c r="D1189"/>
      <c r="E1189" s="7"/>
      <c r="F1189" s="7"/>
      <c r="G1189"/>
      <c r="H1189"/>
    </row>
    <row r="1190" spans="1:8" ht="12.75">
      <c r="A1190"/>
      <c r="B1190"/>
      <c r="C1190"/>
      <c r="D1190"/>
      <c r="E1190" s="7"/>
      <c r="F1190" s="7"/>
      <c r="G1190"/>
      <c r="H1190"/>
    </row>
    <row r="1191" spans="1:8" ht="12.75">
      <c r="A1191"/>
      <c r="B1191"/>
      <c r="C1191"/>
      <c r="D1191"/>
      <c r="E1191" s="7"/>
      <c r="F1191" s="7"/>
      <c r="G1191"/>
      <c r="H1191"/>
    </row>
    <row r="1192" spans="1:8" ht="12.75">
      <c r="A1192"/>
      <c r="B1192"/>
      <c r="C1192"/>
      <c r="D1192"/>
      <c r="E1192" s="7"/>
      <c r="F1192" s="7"/>
      <c r="G1192"/>
      <c r="H1192"/>
    </row>
    <row r="1193" spans="1:8" ht="12.75">
      <c r="A1193"/>
      <c r="B1193"/>
      <c r="C1193"/>
      <c r="D1193"/>
      <c r="E1193" s="7"/>
      <c r="F1193" s="7"/>
      <c r="G1193"/>
      <c r="H1193"/>
    </row>
    <row r="1194" spans="1:8" ht="12.75">
      <c r="A1194"/>
      <c r="B1194"/>
      <c r="C1194"/>
      <c r="D1194"/>
      <c r="E1194" s="7"/>
      <c r="F1194" s="7"/>
      <c r="G1194"/>
      <c r="H1194"/>
    </row>
    <row r="1195" spans="1:8" ht="12.75">
      <c r="A1195"/>
      <c r="B1195"/>
      <c r="C1195"/>
      <c r="D1195"/>
      <c r="E1195" s="7"/>
      <c r="F1195" s="7"/>
      <c r="G1195"/>
      <c r="H1195"/>
    </row>
    <row r="1196" spans="1:8" ht="12.75">
      <c r="A1196"/>
      <c r="B1196"/>
      <c r="C1196"/>
      <c r="D1196"/>
      <c r="E1196" s="7"/>
      <c r="F1196" s="7"/>
      <c r="G1196"/>
      <c r="H1196"/>
    </row>
    <row r="1197" spans="1:8" ht="12.75">
      <c r="A1197"/>
      <c r="B1197"/>
      <c r="C1197"/>
      <c r="D1197"/>
      <c r="E1197" s="7"/>
      <c r="F1197" s="7"/>
      <c r="G1197"/>
      <c r="H1197"/>
    </row>
    <row r="1198" spans="1:8" ht="12.75">
      <c r="A1198"/>
      <c r="B1198"/>
      <c r="C1198"/>
      <c r="D1198"/>
      <c r="E1198" s="7"/>
      <c r="F1198" s="7"/>
      <c r="G1198"/>
      <c r="H1198"/>
    </row>
    <row r="1199" spans="1:8" ht="12.75">
      <c r="A1199"/>
      <c r="B1199"/>
      <c r="C1199"/>
      <c r="D1199"/>
      <c r="E1199" s="7"/>
      <c r="F1199" s="7"/>
      <c r="G1199"/>
      <c r="H1199"/>
    </row>
    <row r="1200" spans="1:8" ht="12.75">
      <c r="A1200"/>
      <c r="B1200"/>
      <c r="C1200"/>
      <c r="D1200"/>
      <c r="E1200" s="7"/>
      <c r="F1200" s="7"/>
      <c r="G1200"/>
      <c r="H1200"/>
    </row>
    <row r="1201" spans="1:8" ht="12.75">
      <c r="A1201"/>
      <c r="B1201"/>
      <c r="C1201"/>
      <c r="D1201"/>
      <c r="E1201" s="7"/>
      <c r="F1201" s="7"/>
      <c r="G1201"/>
      <c r="H1201"/>
    </row>
    <row r="1202" spans="1:8" ht="12.75">
      <c r="A1202"/>
      <c r="B1202"/>
      <c r="C1202"/>
      <c r="D1202"/>
      <c r="E1202" s="7"/>
      <c r="F1202" s="7"/>
      <c r="G1202"/>
      <c r="H1202"/>
    </row>
    <row r="1203" spans="1:8" ht="12.75">
      <c r="A1203"/>
      <c r="B1203"/>
      <c r="C1203"/>
      <c r="D1203"/>
      <c r="E1203" s="7"/>
      <c r="F1203" s="7"/>
      <c r="G1203"/>
      <c r="H1203"/>
    </row>
    <row r="1204" spans="1:8" ht="12.75">
      <c r="A1204"/>
      <c r="B1204"/>
      <c r="C1204"/>
      <c r="D1204"/>
      <c r="E1204" s="7"/>
      <c r="F1204" s="7"/>
      <c r="G1204"/>
      <c r="H1204"/>
    </row>
    <row r="1205" spans="1:8" ht="12.75">
      <c r="A1205"/>
      <c r="B1205"/>
      <c r="C1205"/>
      <c r="D1205"/>
      <c r="E1205" s="7"/>
      <c r="F1205" s="7"/>
      <c r="G1205"/>
      <c r="H1205"/>
    </row>
    <row r="1206" spans="1:8" ht="12.75">
      <c r="A1206"/>
      <c r="B1206"/>
      <c r="C1206"/>
      <c r="D1206"/>
      <c r="E1206" s="7"/>
      <c r="F1206" s="7"/>
      <c r="G1206"/>
      <c r="H1206"/>
    </row>
    <row r="1207" spans="1:8" ht="12.75">
      <c r="A1207"/>
      <c r="B1207"/>
      <c r="C1207"/>
      <c r="D1207"/>
      <c r="E1207" s="7"/>
      <c r="F1207" s="7"/>
      <c r="G1207"/>
      <c r="H1207"/>
    </row>
    <row r="1208" spans="1:8" ht="12.75">
      <c r="A1208"/>
      <c r="B1208"/>
      <c r="C1208"/>
      <c r="D1208"/>
      <c r="E1208" s="7"/>
      <c r="F1208" s="7"/>
      <c r="G1208"/>
      <c r="H1208"/>
    </row>
    <row r="1209" spans="1:8" ht="12.75">
      <c r="A1209"/>
      <c r="B1209"/>
      <c r="C1209"/>
      <c r="D1209"/>
      <c r="E1209" s="7"/>
      <c r="F1209" s="7"/>
      <c r="G1209"/>
      <c r="H1209"/>
    </row>
    <row r="1210" spans="1:8" ht="12.75">
      <c r="A1210"/>
      <c r="B1210"/>
      <c r="C1210"/>
      <c r="D1210"/>
      <c r="E1210" s="7"/>
      <c r="F1210" s="7"/>
      <c r="G1210"/>
      <c r="H1210"/>
    </row>
    <row r="1211" spans="1:8" ht="12.75">
      <c r="A1211"/>
      <c r="B1211"/>
      <c r="C1211"/>
      <c r="D1211"/>
      <c r="E1211" s="7"/>
      <c r="F1211" s="7"/>
      <c r="G1211"/>
      <c r="H1211"/>
    </row>
    <row r="1212" spans="1:8" ht="12.75">
      <c r="A1212"/>
      <c r="B1212"/>
      <c r="C1212"/>
      <c r="D1212"/>
      <c r="E1212" s="7"/>
      <c r="F1212" s="7"/>
      <c r="G1212"/>
      <c r="H1212"/>
    </row>
    <row r="1213" spans="1:8" ht="12.75">
      <c r="A1213"/>
      <c r="B1213"/>
      <c r="C1213"/>
      <c r="D1213"/>
      <c r="E1213" s="7"/>
      <c r="F1213" s="7"/>
      <c r="G1213"/>
      <c r="H1213"/>
    </row>
    <row r="1214" spans="1:8" ht="12.75">
      <c r="A1214"/>
      <c r="B1214"/>
      <c r="C1214"/>
      <c r="D1214"/>
      <c r="E1214" s="7"/>
      <c r="F1214" s="7"/>
      <c r="G1214"/>
      <c r="H1214"/>
    </row>
    <row r="1215" spans="1:8" ht="12.75">
      <c r="A1215"/>
      <c r="B1215"/>
      <c r="C1215"/>
      <c r="D1215"/>
      <c r="E1215" s="7"/>
      <c r="F1215" s="7"/>
      <c r="G1215"/>
      <c r="H1215"/>
    </row>
    <row r="1216" spans="1:8" ht="12.75">
      <c r="A1216"/>
      <c r="B1216"/>
      <c r="C1216"/>
      <c r="D1216"/>
      <c r="E1216" s="7"/>
      <c r="F1216" s="7"/>
      <c r="G1216"/>
      <c r="H1216"/>
    </row>
    <row r="1217" spans="1:8" ht="12.75">
      <c r="A1217"/>
      <c r="B1217"/>
      <c r="C1217"/>
      <c r="D1217"/>
      <c r="E1217" s="7"/>
      <c r="F1217" s="7"/>
      <c r="G1217"/>
      <c r="H1217"/>
    </row>
    <row r="1218" spans="1:8" ht="12.75">
      <c r="A1218"/>
      <c r="B1218"/>
      <c r="C1218"/>
      <c r="D1218"/>
      <c r="E1218" s="7"/>
      <c r="F1218" s="7"/>
      <c r="G1218"/>
      <c r="H1218"/>
    </row>
    <row r="1219" spans="1:8" ht="12.75">
      <c r="A1219"/>
      <c r="B1219"/>
      <c r="C1219"/>
      <c r="D1219"/>
      <c r="E1219" s="7"/>
      <c r="F1219" s="7"/>
      <c r="G1219"/>
      <c r="H1219"/>
    </row>
    <row r="1220" spans="1:8" ht="12.75">
      <c r="A1220"/>
      <c r="B1220"/>
      <c r="C1220"/>
      <c r="D1220"/>
      <c r="E1220" s="7"/>
      <c r="F1220" s="7"/>
      <c r="G1220"/>
      <c r="H1220"/>
    </row>
    <row r="1221" spans="1:8" ht="12.75">
      <c r="A1221"/>
      <c r="B1221"/>
      <c r="C1221"/>
      <c r="D1221"/>
      <c r="E1221" s="7"/>
      <c r="F1221" s="7"/>
      <c r="G1221"/>
      <c r="H1221"/>
    </row>
    <row r="1222" spans="1:8" ht="12.75">
      <c r="A1222"/>
      <c r="B1222"/>
      <c r="C1222"/>
      <c r="D1222"/>
      <c r="E1222" s="7"/>
      <c r="F1222" s="7"/>
      <c r="G1222"/>
      <c r="H1222"/>
    </row>
    <row r="1223" spans="1:8" ht="12.75">
      <c r="A1223"/>
      <c r="B1223"/>
      <c r="C1223"/>
      <c r="D1223"/>
      <c r="E1223" s="7"/>
      <c r="F1223" s="7"/>
      <c r="G1223"/>
      <c r="H1223"/>
    </row>
    <row r="1224" spans="1:8" ht="12.75">
      <c r="A1224"/>
      <c r="B1224"/>
      <c r="C1224"/>
      <c r="D1224"/>
      <c r="E1224" s="7"/>
      <c r="F1224" s="7"/>
      <c r="G1224"/>
      <c r="H1224"/>
    </row>
    <row r="1225" spans="1:8" ht="12.75">
      <c r="A1225"/>
      <c r="B1225"/>
      <c r="C1225"/>
      <c r="D1225"/>
      <c r="E1225" s="7"/>
      <c r="F1225" s="7"/>
      <c r="G1225"/>
      <c r="H1225"/>
    </row>
    <row r="1226" spans="1:8" ht="12.75">
      <c r="A1226"/>
      <c r="B1226"/>
      <c r="C1226"/>
      <c r="D1226"/>
      <c r="E1226" s="7"/>
      <c r="F1226" s="7"/>
      <c r="G1226"/>
      <c r="H1226"/>
    </row>
    <row r="1227" spans="1:8" ht="12.75">
      <c r="A1227"/>
      <c r="B1227"/>
      <c r="C1227"/>
      <c r="D1227"/>
      <c r="E1227" s="7"/>
      <c r="F1227" s="7"/>
      <c r="G1227"/>
      <c r="H1227"/>
    </row>
    <row r="1228" spans="1:8" ht="12.75">
      <c r="A1228"/>
      <c r="B1228"/>
      <c r="C1228"/>
      <c r="D1228"/>
      <c r="E1228" s="7"/>
      <c r="F1228" s="7"/>
      <c r="G1228"/>
      <c r="H1228"/>
    </row>
    <row r="1229" spans="1:8" ht="12.75">
      <c r="A1229"/>
      <c r="B1229"/>
      <c r="C1229"/>
      <c r="D1229"/>
      <c r="E1229" s="7"/>
      <c r="F1229" s="7"/>
      <c r="G1229"/>
      <c r="H1229"/>
    </row>
    <row r="1230" spans="1:8" ht="12.75">
      <c r="A1230"/>
      <c r="B1230"/>
      <c r="C1230"/>
      <c r="D1230"/>
      <c r="E1230" s="7"/>
      <c r="F1230" s="7"/>
      <c r="G1230"/>
      <c r="H1230"/>
    </row>
    <row r="1231" spans="1:8" ht="12.75">
      <c r="A1231"/>
      <c r="B1231"/>
      <c r="C1231"/>
      <c r="D1231"/>
      <c r="E1231" s="7"/>
      <c r="F1231" s="7"/>
      <c r="G1231"/>
      <c r="H1231"/>
    </row>
    <row r="1232" spans="1:8" ht="12.75">
      <c r="A1232"/>
      <c r="B1232"/>
      <c r="C1232"/>
      <c r="D1232"/>
      <c r="E1232" s="7"/>
      <c r="F1232" s="7"/>
      <c r="G1232"/>
      <c r="H1232"/>
    </row>
    <row r="1233" spans="1:8" ht="12.75">
      <c r="A1233"/>
      <c r="B1233"/>
      <c r="C1233"/>
      <c r="D1233"/>
      <c r="E1233" s="7"/>
      <c r="F1233" s="7"/>
      <c r="G1233"/>
      <c r="H1233"/>
    </row>
    <row r="1234" spans="1:8" ht="12.75">
      <c r="A1234"/>
      <c r="B1234"/>
      <c r="C1234"/>
      <c r="D1234"/>
      <c r="E1234" s="7"/>
      <c r="F1234" s="7"/>
      <c r="G1234"/>
      <c r="H1234"/>
    </row>
    <row r="1235" spans="1:8" ht="12.75">
      <c r="A1235"/>
      <c r="B1235"/>
      <c r="C1235"/>
      <c r="D1235"/>
      <c r="E1235" s="7"/>
      <c r="F1235" s="7"/>
      <c r="G1235"/>
      <c r="H1235"/>
    </row>
    <row r="1236" spans="1:8" ht="12.75">
      <c r="A1236"/>
      <c r="B1236"/>
      <c r="C1236"/>
      <c r="D1236"/>
      <c r="E1236" s="7"/>
      <c r="F1236" s="7"/>
      <c r="G1236"/>
      <c r="H1236"/>
    </row>
    <row r="1237" spans="1:8" ht="12.75">
      <c r="A1237"/>
      <c r="B1237"/>
      <c r="C1237"/>
      <c r="D1237"/>
      <c r="E1237" s="7"/>
      <c r="F1237" s="7"/>
      <c r="G1237"/>
      <c r="H1237"/>
    </row>
    <row r="1238" spans="1:8" ht="12.75">
      <c r="A1238"/>
      <c r="B1238"/>
      <c r="C1238"/>
      <c r="D1238"/>
      <c r="E1238" s="7"/>
      <c r="F1238" s="7"/>
      <c r="G1238"/>
      <c r="H1238"/>
    </row>
    <row r="1239" spans="1:8" ht="12.75">
      <c r="A1239"/>
      <c r="B1239"/>
      <c r="C1239"/>
      <c r="D1239"/>
      <c r="E1239" s="7"/>
      <c r="F1239" s="7"/>
      <c r="G1239"/>
      <c r="H1239"/>
    </row>
    <row r="1240" spans="1:8" ht="12.75">
      <c r="A1240"/>
      <c r="B1240"/>
      <c r="C1240"/>
      <c r="D1240"/>
      <c r="E1240" s="7"/>
      <c r="F1240" s="7"/>
      <c r="G1240"/>
      <c r="H1240"/>
    </row>
    <row r="1241" spans="1:8" ht="12.75">
      <c r="A1241"/>
      <c r="B1241"/>
      <c r="C1241"/>
      <c r="D1241"/>
      <c r="E1241" s="7"/>
      <c r="F1241" s="7"/>
      <c r="G1241"/>
      <c r="H1241"/>
    </row>
    <row r="1242" spans="1:8" ht="12.75">
      <c r="A1242"/>
      <c r="B1242"/>
      <c r="C1242"/>
      <c r="D1242"/>
      <c r="E1242" s="7"/>
      <c r="F1242" s="7"/>
      <c r="G1242"/>
      <c r="H1242"/>
    </row>
    <row r="1243" spans="1:8" ht="12.75">
      <c r="A1243"/>
      <c r="B1243"/>
      <c r="C1243"/>
      <c r="D1243"/>
      <c r="E1243" s="7"/>
      <c r="F1243" s="7"/>
      <c r="G1243"/>
      <c r="H1243"/>
    </row>
    <row r="1244" spans="1:8" ht="12.75">
      <c r="A1244"/>
      <c r="B1244"/>
      <c r="C1244"/>
      <c r="D1244"/>
      <c r="E1244" s="7"/>
      <c r="F1244" s="7"/>
      <c r="G1244"/>
      <c r="H1244"/>
    </row>
    <row r="1245" spans="1:8" ht="12.75">
      <c r="A1245"/>
      <c r="B1245"/>
      <c r="C1245"/>
      <c r="D1245"/>
      <c r="E1245" s="7"/>
      <c r="F1245" s="7"/>
      <c r="G1245"/>
      <c r="H1245"/>
    </row>
    <row r="1246" spans="1:8" ht="12.75">
      <c r="A1246"/>
      <c r="B1246"/>
      <c r="C1246"/>
      <c r="D1246"/>
      <c r="E1246" s="7"/>
      <c r="F1246" s="7"/>
      <c r="G1246"/>
      <c r="H1246"/>
    </row>
    <row r="1247" spans="1:8" ht="12.75">
      <c r="A1247"/>
      <c r="B1247"/>
      <c r="C1247"/>
      <c r="D1247"/>
      <c r="E1247" s="7"/>
      <c r="F1247" s="7"/>
      <c r="G1247"/>
      <c r="H1247"/>
    </row>
    <row r="1248" spans="1:8" ht="12.75">
      <c r="A1248"/>
      <c r="B1248"/>
      <c r="C1248"/>
      <c r="D1248"/>
      <c r="E1248" s="7"/>
      <c r="F1248" s="7"/>
      <c r="G1248"/>
      <c r="H1248"/>
    </row>
    <row r="1249" spans="1:8" ht="12.75">
      <c r="A1249"/>
      <c r="B1249"/>
      <c r="C1249"/>
      <c r="D1249"/>
      <c r="E1249" s="7"/>
      <c r="F1249" s="7"/>
      <c r="G1249"/>
      <c r="H1249"/>
    </row>
    <row r="1250" spans="1:8" ht="12.75">
      <c r="A1250"/>
      <c r="B1250"/>
      <c r="C1250"/>
      <c r="D1250"/>
      <c r="E1250" s="7"/>
      <c r="F1250" s="7"/>
      <c r="G1250"/>
      <c r="H1250"/>
    </row>
    <row r="1251" spans="1:8" ht="12.75">
      <c r="A1251"/>
      <c r="B1251"/>
      <c r="C1251"/>
      <c r="D1251"/>
      <c r="E1251" s="7"/>
      <c r="F1251" s="7"/>
      <c r="G1251"/>
      <c r="H1251"/>
    </row>
    <row r="1252" spans="1:8" ht="12.75">
      <c r="A1252"/>
      <c r="B1252"/>
      <c r="C1252"/>
      <c r="D1252"/>
      <c r="E1252" s="7"/>
      <c r="F1252" s="7"/>
      <c r="G1252"/>
      <c r="H1252"/>
    </row>
    <row r="1253" spans="1:8" ht="12.75">
      <c r="A1253"/>
      <c r="B1253"/>
      <c r="C1253"/>
      <c r="D1253"/>
      <c r="E1253" s="7"/>
      <c r="F1253" s="7"/>
      <c r="G1253"/>
      <c r="H1253"/>
    </row>
    <row r="1254" spans="1:8" ht="12.75">
      <c r="A1254"/>
      <c r="B1254"/>
      <c r="C1254"/>
      <c r="D1254"/>
      <c r="E1254" s="7"/>
      <c r="F1254" s="7"/>
      <c r="G1254"/>
      <c r="H1254"/>
    </row>
    <row r="1255" spans="1:8" ht="12.75">
      <c r="A1255"/>
      <c r="B1255"/>
      <c r="C1255"/>
      <c r="D1255"/>
      <c r="E1255" s="7"/>
      <c r="F1255" s="7"/>
      <c r="G1255"/>
      <c r="H1255"/>
    </row>
    <row r="1256" spans="1:8" ht="12.75">
      <c r="A1256"/>
      <c r="B1256"/>
      <c r="C1256"/>
      <c r="D1256"/>
      <c r="E1256" s="7"/>
      <c r="F1256" s="7"/>
      <c r="G1256"/>
      <c r="H1256"/>
    </row>
    <row r="1257" spans="1:8" ht="12.75">
      <c r="A1257"/>
      <c r="B1257"/>
      <c r="C1257"/>
      <c r="D1257"/>
      <c r="E1257" s="7"/>
      <c r="F1257" s="7"/>
      <c r="G1257"/>
      <c r="H1257"/>
    </row>
    <row r="1258" spans="1:8" ht="12.75">
      <c r="A1258"/>
      <c r="B1258"/>
      <c r="C1258"/>
      <c r="D1258"/>
      <c r="E1258" s="7"/>
      <c r="F1258" s="7"/>
      <c r="G1258"/>
      <c r="H1258"/>
    </row>
    <row r="1259" spans="1:8" ht="12.75">
      <c r="A1259"/>
      <c r="B1259"/>
      <c r="C1259"/>
      <c r="D1259"/>
      <c r="E1259" s="7"/>
      <c r="F1259" s="7"/>
      <c r="G1259"/>
      <c r="H1259"/>
    </row>
    <row r="1260" spans="1:8" ht="12.75">
      <c r="A1260"/>
      <c r="B1260"/>
      <c r="C1260"/>
      <c r="D1260"/>
      <c r="E1260" s="7"/>
      <c r="F1260" s="7"/>
      <c r="G1260"/>
      <c r="H1260"/>
    </row>
    <row r="1261" spans="1:8" ht="12.75">
      <c r="A1261"/>
      <c r="B1261"/>
      <c r="C1261"/>
      <c r="D1261"/>
      <c r="E1261" s="7"/>
      <c r="F1261" s="7"/>
      <c r="G1261"/>
      <c r="H1261"/>
    </row>
    <row r="1262" spans="1:8" ht="12.75">
      <c r="A1262"/>
      <c r="B1262"/>
      <c r="C1262"/>
      <c r="D1262"/>
      <c r="E1262" s="7"/>
      <c r="F1262" s="7"/>
      <c r="G1262"/>
      <c r="H1262"/>
    </row>
    <row r="1263" spans="1:8" ht="12.75">
      <c r="A1263"/>
      <c r="B1263"/>
      <c r="C1263"/>
      <c r="D1263"/>
      <c r="E1263" s="7"/>
      <c r="F1263" s="7"/>
      <c r="G1263"/>
      <c r="H1263"/>
    </row>
    <row r="1264" spans="1:8" ht="12.75">
      <c r="A1264"/>
      <c r="B1264"/>
      <c r="C1264"/>
      <c r="D1264"/>
      <c r="E1264" s="7"/>
      <c r="F1264" s="7"/>
      <c r="G1264"/>
      <c r="H1264"/>
    </row>
    <row r="1265" spans="1:8" ht="12.75">
      <c r="A1265"/>
      <c r="B1265"/>
      <c r="C1265"/>
      <c r="D1265"/>
      <c r="E1265" s="7"/>
      <c r="F1265" s="7"/>
      <c r="G1265"/>
      <c r="H1265"/>
    </row>
    <row r="1266" spans="1:8" ht="12.75">
      <c r="A1266"/>
      <c r="B1266"/>
      <c r="C1266"/>
      <c r="D1266"/>
      <c r="E1266" s="7"/>
      <c r="F1266" s="7"/>
      <c r="G1266"/>
      <c r="H1266"/>
    </row>
    <row r="1267" spans="1:8" ht="12.75">
      <c r="A1267"/>
      <c r="B1267"/>
      <c r="C1267"/>
      <c r="D1267"/>
      <c r="E1267" s="7"/>
      <c r="F1267" s="7"/>
      <c r="G1267"/>
      <c r="H1267"/>
    </row>
    <row r="1268" spans="1:8" ht="12.75">
      <c r="A1268"/>
      <c r="B1268"/>
      <c r="C1268"/>
      <c r="D1268"/>
      <c r="E1268" s="7"/>
      <c r="F1268" s="7"/>
      <c r="G1268"/>
      <c r="H1268"/>
    </row>
    <row r="1269" spans="1:8" ht="12.75">
      <c r="A1269"/>
      <c r="B1269"/>
      <c r="C1269"/>
      <c r="D1269"/>
      <c r="E1269" s="7"/>
      <c r="F1269" s="7"/>
      <c r="G1269"/>
      <c r="H1269"/>
    </row>
    <row r="1270" spans="1:8" ht="12.75">
      <c r="A1270"/>
      <c r="B1270"/>
      <c r="C1270"/>
      <c r="D1270"/>
      <c r="E1270" s="7"/>
      <c r="F1270" s="7"/>
      <c r="G1270"/>
      <c r="H1270"/>
    </row>
    <row r="1271" spans="1:8" ht="12.75">
      <c r="A1271"/>
      <c r="B1271"/>
      <c r="C1271"/>
      <c r="D1271"/>
      <c r="E1271" s="7"/>
      <c r="F1271" s="7"/>
      <c r="G1271"/>
      <c r="H1271"/>
    </row>
    <row r="1272" spans="1:8" ht="12.75">
      <c r="A1272"/>
      <c r="B1272"/>
      <c r="C1272"/>
      <c r="D1272"/>
      <c r="E1272" s="7"/>
      <c r="F1272" s="7"/>
      <c r="G1272"/>
      <c r="H1272"/>
    </row>
    <row r="1273" spans="1:8" ht="12.75">
      <c r="A1273"/>
      <c r="B1273"/>
      <c r="C1273"/>
      <c r="D1273"/>
      <c r="E1273" s="7"/>
      <c r="F1273" s="7"/>
      <c r="G1273"/>
      <c r="H1273"/>
    </row>
    <row r="1274" spans="1:8" ht="12.75">
      <c r="A1274"/>
      <c r="B1274"/>
      <c r="C1274"/>
      <c r="D1274"/>
      <c r="E1274" s="7"/>
      <c r="F1274" s="7"/>
      <c r="G1274"/>
      <c r="H1274"/>
    </row>
    <row r="1275" spans="1:8" ht="12.75">
      <c r="A1275"/>
      <c r="B1275"/>
      <c r="C1275"/>
      <c r="D1275"/>
      <c r="E1275" s="7"/>
      <c r="F1275" s="7"/>
      <c r="G1275"/>
      <c r="H1275"/>
    </row>
    <row r="1276" spans="1:8" ht="12.75">
      <c r="A1276"/>
      <c r="B1276"/>
      <c r="C1276"/>
      <c r="D1276"/>
      <c r="E1276" s="7"/>
      <c r="F1276" s="7"/>
      <c r="G1276"/>
      <c r="H1276"/>
    </row>
    <row r="1277" spans="1:8" ht="12.75">
      <c r="A1277"/>
      <c r="B1277"/>
      <c r="C1277"/>
      <c r="D1277"/>
      <c r="E1277" s="7"/>
      <c r="F1277" s="7"/>
      <c r="G1277"/>
      <c r="H1277"/>
    </row>
    <row r="1278" spans="1:8" ht="12.75">
      <c r="A1278"/>
      <c r="B1278"/>
      <c r="C1278"/>
      <c r="D1278"/>
      <c r="E1278" s="7"/>
      <c r="F1278" s="7"/>
      <c r="G1278"/>
      <c r="H1278"/>
    </row>
    <row r="1279" spans="1:8" ht="12.75">
      <c r="A1279"/>
      <c r="B1279"/>
      <c r="C1279"/>
      <c r="D1279"/>
      <c r="E1279" s="7"/>
      <c r="F1279" s="7"/>
      <c r="G1279"/>
      <c r="H1279"/>
    </row>
    <row r="1280" spans="1:8" ht="12.75">
      <c r="A1280"/>
      <c r="B1280"/>
      <c r="C1280"/>
      <c r="D1280"/>
      <c r="E1280" s="7"/>
      <c r="F1280" s="7"/>
      <c r="G1280"/>
      <c r="H1280"/>
    </row>
    <row r="1281" spans="1:8" ht="12.75">
      <c r="A1281"/>
      <c r="B1281"/>
      <c r="C1281"/>
      <c r="D1281"/>
      <c r="E1281" s="7"/>
      <c r="F1281" s="7"/>
      <c r="G1281"/>
      <c r="H1281"/>
    </row>
    <row r="1282" spans="1:8" ht="12.75">
      <c r="A1282"/>
      <c r="B1282"/>
      <c r="C1282"/>
      <c r="D1282"/>
      <c r="E1282" s="7"/>
      <c r="F1282" s="7"/>
      <c r="G1282"/>
      <c r="H1282"/>
    </row>
    <row r="1283" spans="1:8" ht="12.75">
      <c r="A1283"/>
      <c r="B1283"/>
      <c r="C1283"/>
      <c r="D1283"/>
      <c r="E1283" s="7"/>
      <c r="F1283" s="7"/>
      <c r="G1283"/>
      <c r="H1283"/>
    </row>
    <row r="1284" spans="1:8" ht="12.75">
      <c r="A1284"/>
      <c r="B1284"/>
      <c r="C1284"/>
      <c r="D1284"/>
      <c r="E1284" s="7"/>
      <c r="F1284" s="7"/>
      <c r="G1284"/>
      <c r="H1284"/>
    </row>
    <row r="1285" spans="1:8" ht="12.75">
      <c r="A1285"/>
      <c r="B1285"/>
      <c r="C1285"/>
      <c r="D1285"/>
      <c r="E1285" s="7"/>
      <c r="F1285" s="7"/>
      <c r="G1285"/>
      <c r="H1285"/>
    </row>
    <row r="1286" spans="1:8" ht="12.75">
      <c r="A1286"/>
      <c r="B1286"/>
      <c r="C1286"/>
      <c r="D1286"/>
      <c r="E1286" s="7"/>
      <c r="F1286" s="7"/>
      <c r="G1286"/>
      <c r="H1286"/>
    </row>
    <row r="1287" spans="1:8" ht="12.75">
      <c r="A1287"/>
      <c r="B1287"/>
      <c r="C1287"/>
      <c r="D1287"/>
      <c r="E1287" s="7"/>
      <c r="F1287" s="7"/>
      <c r="G1287"/>
      <c r="H1287"/>
    </row>
    <row r="1288" spans="1:8" ht="12.75">
      <c r="A1288"/>
      <c r="B1288"/>
      <c r="C1288"/>
      <c r="D1288"/>
      <c r="E1288" s="7"/>
      <c r="F1288" s="7"/>
      <c r="G1288"/>
      <c r="H1288"/>
    </row>
    <row r="1289" spans="1:8" ht="12.75">
      <c r="A1289"/>
      <c r="B1289"/>
      <c r="C1289"/>
      <c r="D1289"/>
      <c r="E1289" s="7"/>
      <c r="F1289" s="7"/>
      <c r="G1289"/>
      <c r="H1289"/>
    </row>
    <row r="1290" spans="1:8" ht="12.75">
      <c r="A1290"/>
      <c r="B1290"/>
      <c r="C1290"/>
      <c r="D1290"/>
      <c r="E1290" s="7"/>
      <c r="F1290" s="7"/>
      <c r="G1290"/>
      <c r="H1290"/>
    </row>
    <row r="1291" spans="1:8" ht="12.75">
      <c r="A1291"/>
      <c r="B1291"/>
      <c r="C1291"/>
      <c r="D1291"/>
      <c r="E1291" s="7"/>
      <c r="F1291" s="7"/>
      <c r="G1291"/>
      <c r="H1291"/>
    </row>
    <row r="1292" spans="1:8" ht="12.75">
      <c r="A1292"/>
      <c r="B1292"/>
      <c r="C1292"/>
      <c r="D1292"/>
      <c r="E1292" s="7"/>
      <c r="F1292" s="7"/>
      <c r="G1292"/>
      <c r="H1292"/>
    </row>
    <row r="1293" spans="1:8" ht="12.75">
      <c r="A1293"/>
      <c r="B1293"/>
      <c r="C1293"/>
      <c r="D1293"/>
      <c r="E1293" s="7"/>
      <c r="F1293" s="7"/>
      <c r="G1293"/>
      <c r="H1293"/>
    </row>
    <row r="1294" spans="1:8" ht="12.75">
      <c r="A1294"/>
      <c r="B1294"/>
      <c r="C1294"/>
      <c r="D1294"/>
      <c r="E1294" s="7"/>
      <c r="F1294" s="7"/>
      <c r="G1294"/>
      <c r="H1294"/>
    </row>
    <row r="1295" spans="1:8" ht="12.75">
      <c r="A1295"/>
      <c r="B1295"/>
      <c r="C1295"/>
      <c r="D1295"/>
      <c r="E1295" s="7"/>
      <c r="F1295" s="7"/>
      <c r="G1295"/>
      <c r="H1295"/>
    </row>
    <row r="1296" spans="1:8" ht="12.75">
      <c r="A1296"/>
      <c r="B1296"/>
      <c r="C1296"/>
      <c r="D1296"/>
      <c r="E1296" s="7"/>
      <c r="F1296" s="7"/>
      <c r="G1296"/>
      <c r="H1296"/>
    </row>
    <row r="1297" spans="1:8" ht="12.75">
      <c r="A1297"/>
      <c r="B1297"/>
      <c r="C1297"/>
      <c r="D1297"/>
      <c r="E1297" s="7"/>
      <c r="F1297" s="7"/>
      <c r="G1297"/>
      <c r="H1297"/>
    </row>
    <row r="1298" spans="1:8" ht="12.75">
      <c r="A1298"/>
      <c r="B1298"/>
      <c r="C1298"/>
      <c r="D1298"/>
      <c r="E1298" s="7"/>
      <c r="F1298" s="7"/>
      <c r="G1298"/>
      <c r="H1298"/>
    </row>
    <row r="1299" spans="1:8" ht="12.75">
      <c r="A1299"/>
      <c r="B1299"/>
      <c r="C1299"/>
      <c r="D1299"/>
      <c r="E1299" s="7"/>
      <c r="F1299" s="7"/>
      <c r="G1299"/>
      <c r="H1299"/>
    </row>
    <row r="1300" spans="1:8" ht="12.75">
      <c r="A1300"/>
      <c r="B1300"/>
      <c r="C1300"/>
      <c r="D1300"/>
      <c r="E1300" s="7"/>
      <c r="F1300" s="7"/>
      <c r="G1300"/>
      <c r="H1300"/>
    </row>
    <row r="1301" spans="1:8" ht="12.75">
      <c r="A1301"/>
      <c r="B1301"/>
      <c r="C1301"/>
      <c r="D1301"/>
      <c r="E1301" s="7"/>
      <c r="F1301" s="7"/>
      <c r="G1301"/>
      <c r="H1301"/>
    </row>
    <row r="1302" spans="1:8" ht="12.75">
      <c r="A1302"/>
      <c r="B1302"/>
      <c r="C1302"/>
      <c r="D1302"/>
      <c r="E1302" s="7"/>
      <c r="F1302" s="7"/>
      <c r="G1302"/>
      <c r="H1302"/>
    </row>
    <row r="1303" spans="1:8" ht="12.75">
      <c r="A1303"/>
      <c r="B1303"/>
      <c r="C1303"/>
      <c r="D1303"/>
      <c r="E1303" s="7"/>
      <c r="F1303" s="7"/>
      <c r="G1303"/>
      <c r="H1303"/>
    </row>
    <row r="1304" spans="1:8" ht="12.75">
      <c r="A1304"/>
      <c r="B1304"/>
      <c r="C1304"/>
      <c r="D1304"/>
      <c r="E1304" s="7"/>
      <c r="F1304" s="7"/>
      <c r="G1304"/>
      <c r="H1304"/>
    </row>
    <row r="1305" spans="1:8" ht="12.75">
      <c r="A1305"/>
      <c r="B1305"/>
      <c r="C1305"/>
      <c r="D1305"/>
      <c r="E1305" s="7"/>
      <c r="F1305" s="7"/>
      <c r="G1305"/>
      <c r="H1305"/>
    </row>
    <row r="1306" spans="1:8" ht="12.75">
      <c r="A1306"/>
      <c r="B1306"/>
      <c r="C1306"/>
      <c r="D1306"/>
      <c r="E1306" s="7"/>
      <c r="F1306" s="7"/>
      <c r="G1306"/>
      <c r="H1306"/>
    </row>
    <row r="1307" spans="1:8" ht="12.75">
      <c r="A1307"/>
      <c r="B1307"/>
      <c r="C1307"/>
      <c r="D1307"/>
      <c r="E1307" s="7"/>
      <c r="F1307" s="7"/>
      <c r="G1307"/>
      <c r="H1307"/>
    </row>
    <row r="1308" spans="1:8" ht="12.75">
      <c r="A1308"/>
      <c r="B1308"/>
      <c r="C1308"/>
      <c r="D1308"/>
      <c r="E1308" s="7"/>
      <c r="F1308" s="7"/>
      <c r="G1308"/>
      <c r="H1308"/>
    </row>
    <row r="1309" spans="1:8" ht="12.75">
      <c r="A1309"/>
      <c r="B1309"/>
      <c r="C1309"/>
      <c r="D1309"/>
      <c r="E1309" s="7"/>
      <c r="F1309" s="7"/>
      <c r="G1309"/>
      <c r="H1309"/>
    </row>
    <row r="1310" spans="1:8" ht="12.75">
      <c r="A1310"/>
      <c r="B1310"/>
      <c r="C1310"/>
      <c r="D1310"/>
      <c r="E1310" s="7"/>
      <c r="F1310" s="7"/>
      <c r="G1310"/>
      <c r="H1310"/>
    </row>
    <row r="1311" spans="1:8" ht="12.75">
      <c r="A1311"/>
      <c r="B1311"/>
      <c r="C1311"/>
      <c r="D1311"/>
      <c r="E1311" s="7"/>
      <c r="F1311" s="7"/>
      <c r="G1311"/>
      <c r="H1311"/>
    </row>
    <row r="1312" spans="1:8" ht="12.75">
      <c r="A1312"/>
      <c r="B1312"/>
      <c r="C1312"/>
      <c r="D1312"/>
      <c r="E1312" s="7"/>
      <c r="F1312" s="7"/>
      <c r="G1312"/>
      <c r="H1312"/>
    </row>
    <row r="1313" spans="1:8" ht="12.75">
      <c r="A1313"/>
      <c r="B1313"/>
      <c r="C1313"/>
      <c r="D1313"/>
      <c r="E1313" s="7"/>
      <c r="F1313" s="7"/>
      <c r="G1313"/>
      <c r="H1313"/>
    </row>
    <row r="1314" spans="1:8" ht="12.75">
      <c r="A1314"/>
      <c r="B1314"/>
      <c r="C1314"/>
      <c r="D1314"/>
      <c r="E1314" s="7"/>
      <c r="F1314" s="7"/>
      <c r="G1314"/>
      <c r="H1314"/>
    </row>
    <row r="1315" spans="1:8" ht="12.75">
      <c r="A1315"/>
      <c r="B1315"/>
      <c r="C1315"/>
      <c r="D1315"/>
      <c r="E1315" s="7"/>
      <c r="F1315" s="7"/>
      <c r="G1315"/>
      <c r="H1315"/>
    </row>
    <row r="1316" spans="1:8" ht="12.75">
      <c r="A1316"/>
      <c r="B1316"/>
      <c r="C1316"/>
      <c r="D1316"/>
      <c r="E1316" s="7"/>
      <c r="F1316" s="7"/>
      <c r="G1316"/>
      <c r="H1316"/>
    </row>
    <row r="1317" spans="1:8" ht="12.75">
      <c r="A1317"/>
      <c r="B1317"/>
      <c r="C1317"/>
      <c r="D1317"/>
      <c r="E1317" s="7"/>
      <c r="F1317" s="7"/>
      <c r="G1317"/>
      <c r="H1317"/>
    </row>
    <row r="1318" spans="1:8" ht="12.75">
      <c r="A1318"/>
      <c r="B1318"/>
      <c r="C1318"/>
      <c r="D1318"/>
      <c r="E1318" s="7"/>
      <c r="F1318" s="7"/>
      <c r="G1318"/>
      <c r="H1318"/>
    </row>
    <row r="1319" spans="1:8" ht="12.75">
      <c r="A1319"/>
      <c r="B1319"/>
      <c r="C1319"/>
      <c r="D1319"/>
      <c r="E1319" s="7"/>
      <c r="F1319" s="7"/>
      <c r="G1319"/>
      <c r="H1319"/>
    </row>
    <row r="1320" spans="1:8" ht="12.75">
      <c r="A1320"/>
      <c r="B1320"/>
      <c r="C1320"/>
      <c r="D1320"/>
      <c r="E1320" s="7"/>
      <c r="F1320" s="7"/>
      <c r="G1320"/>
      <c r="H1320"/>
    </row>
    <row r="1321" spans="1:8" ht="12.75">
      <c r="A1321"/>
      <c r="B1321"/>
      <c r="C1321"/>
      <c r="D1321"/>
      <c r="E1321" s="7"/>
      <c r="F1321" s="7"/>
      <c r="G1321"/>
      <c r="H1321"/>
    </row>
    <row r="1322" spans="1:8" ht="12.75">
      <c r="A1322"/>
      <c r="B1322"/>
      <c r="C1322"/>
      <c r="D1322"/>
      <c r="E1322" s="7"/>
      <c r="F1322" s="7"/>
      <c r="G1322"/>
      <c r="H1322"/>
    </row>
    <row r="1323" spans="1:8" ht="12.75">
      <c r="A1323"/>
      <c r="B1323"/>
      <c r="C1323"/>
      <c r="D1323"/>
      <c r="E1323" s="7"/>
      <c r="F1323" s="7"/>
      <c r="G1323"/>
      <c r="H1323"/>
    </row>
    <row r="1324" spans="1:8" ht="12.75">
      <c r="A1324"/>
      <c r="B1324"/>
      <c r="C1324"/>
      <c r="D1324"/>
      <c r="E1324" s="7"/>
      <c r="F1324" s="7"/>
      <c r="G1324"/>
      <c r="H1324"/>
    </row>
    <row r="1325" spans="1:8" ht="12.75">
      <c r="A1325"/>
      <c r="B1325"/>
      <c r="C1325"/>
      <c r="D1325"/>
      <c r="E1325" s="7"/>
      <c r="F1325" s="7"/>
      <c r="G1325"/>
      <c r="H1325"/>
    </row>
    <row r="1326" spans="1:8" ht="12.75">
      <c r="A1326"/>
      <c r="B1326"/>
      <c r="C1326"/>
      <c r="D1326"/>
      <c r="E1326" s="7"/>
      <c r="F1326" s="7"/>
      <c r="G1326"/>
      <c r="H1326"/>
    </row>
    <row r="1327" spans="1:8" ht="12.75">
      <c r="A1327"/>
      <c r="B1327"/>
      <c r="C1327"/>
      <c r="D1327"/>
      <c r="E1327" s="7"/>
      <c r="F1327" s="7"/>
      <c r="G1327"/>
      <c r="H1327"/>
    </row>
    <row r="1328" spans="1:8" ht="12.75">
      <c r="A1328"/>
      <c r="B1328"/>
      <c r="C1328"/>
      <c r="D1328"/>
      <c r="E1328" s="7"/>
      <c r="F1328" s="7"/>
      <c r="G1328"/>
      <c r="H1328"/>
    </row>
    <row r="1329" spans="1:8" ht="12.75">
      <c r="A1329"/>
      <c r="B1329"/>
      <c r="C1329"/>
      <c r="D1329"/>
      <c r="E1329" s="7"/>
      <c r="F1329" s="7"/>
      <c r="G1329"/>
      <c r="H1329"/>
    </row>
    <row r="1330" spans="1:8" ht="12.75">
      <c r="A1330"/>
      <c r="B1330"/>
      <c r="C1330"/>
      <c r="D1330"/>
      <c r="E1330" s="7"/>
      <c r="F1330" s="7"/>
      <c r="G1330"/>
      <c r="H1330"/>
    </row>
    <row r="1331" spans="1:8" ht="12.75">
      <c r="A1331"/>
      <c r="B1331"/>
      <c r="C1331"/>
      <c r="D1331"/>
      <c r="E1331" s="7"/>
      <c r="F1331" s="7"/>
      <c r="G1331"/>
      <c r="H1331"/>
    </row>
    <row r="1332" spans="1:8" ht="12.75">
      <c r="A1332"/>
      <c r="B1332"/>
      <c r="C1332"/>
      <c r="D1332"/>
      <c r="E1332" s="7"/>
      <c r="F1332" s="7"/>
      <c r="G1332"/>
      <c r="H1332"/>
    </row>
    <row r="1333" spans="1:8" ht="12.75">
      <c r="A1333"/>
      <c r="B1333"/>
      <c r="C1333"/>
      <c r="D1333"/>
      <c r="E1333" s="7"/>
      <c r="F1333" s="7"/>
      <c r="G1333"/>
      <c r="H1333"/>
    </row>
    <row r="1334" spans="1:8" ht="12.75">
      <c r="A1334"/>
      <c r="B1334"/>
      <c r="C1334"/>
      <c r="D1334"/>
      <c r="E1334" s="7"/>
      <c r="F1334" s="7"/>
      <c r="G1334"/>
      <c r="H1334"/>
    </row>
    <row r="1335" spans="1:8" ht="12.75">
      <c r="A1335"/>
      <c r="B1335"/>
      <c r="C1335"/>
      <c r="D1335"/>
      <c r="E1335" s="7"/>
      <c r="F1335" s="7"/>
      <c r="G1335"/>
      <c r="H1335"/>
    </row>
    <row r="1336" spans="1:8" ht="12.75">
      <c r="A1336"/>
      <c r="B1336"/>
      <c r="C1336"/>
      <c r="D1336"/>
      <c r="E1336" s="7"/>
      <c r="F1336" s="7"/>
      <c r="G1336"/>
      <c r="H1336"/>
    </row>
    <row r="1337" spans="1:8" ht="12.75">
      <c r="A1337"/>
      <c r="B1337"/>
      <c r="C1337"/>
      <c r="D1337"/>
      <c r="E1337" s="7"/>
      <c r="F1337" s="7"/>
      <c r="G1337"/>
      <c r="H1337"/>
    </row>
    <row r="1338" spans="1:8" ht="12.75">
      <c r="A1338"/>
      <c r="B1338"/>
      <c r="C1338"/>
      <c r="D1338"/>
      <c r="E1338" s="7"/>
      <c r="F1338" s="7"/>
      <c r="G1338"/>
      <c r="H1338"/>
    </row>
    <row r="1339" spans="1:8" ht="12.75">
      <c r="A1339"/>
      <c r="B1339"/>
      <c r="C1339"/>
      <c r="D1339"/>
      <c r="E1339" s="7"/>
      <c r="F1339" s="7"/>
      <c r="G1339"/>
      <c r="H1339"/>
    </row>
    <row r="1340" spans="1:8" ht="12.75">
      <c r="A1340"/>
      <c r="B1340"/>
      <c r="C1340"/>
      <c r="D1340"/>
      <c r="E1340" s="7"/>
      <c r="F1340" s="7"/>
      <c r="G1340"/>
      <c r="H1340"/>
    </row>
    <row r="1341" spans="1:8" ht="12.75">
      <c r="A1341"/>
      <c r="B1341"/>
      <c r="C1341"/>
      <c r="D1341"/>
      <c r="E1341" s="7"/>
      <c r="F1341" s="7"/>
      <c r="G1341"/>
      <c r="H1341"/>
    </row>
    <row r="1342" spans="1:8" ht="12.75">
      <c r="A1342"/>
      <c r="B1342"/>
      <c r="C1342"/>
      <c r="D1342"/>
      <c r="E1342" s="7"/>
      <c r="F1342" s="7"/>
      <c r="G1342"/>
      <c r="H1342"/>
    </row>
    <row r="1343" spans="1:8" ht="12.75">
      <c r="A1343"/>
      <c r="B1343"/>
      <c r="C1343"/>
      <c r="D1343"/>
      <c r="E1343" s="7"/>
      <c r="F1343" s="7"/>
      <c r="G1343"/>
      <c r="H1343"/>
    </row>
    <row r="1344" spans="1:8" ht="12.75">
      <c r="A1344"/>
      <c r="B1344"/>
      <c r="C1344"/>
      <c r="D1344"/>
      <c r="E1344" s="7"/>
      <c r="F1344" s="7"/>
      <c r="G1344"/>
      <c r="H1344"/>
    </row>
    <row r="1345" spans="1:8" ht="12.75">
      <c r="A1345"/>
      <c r="B1345"/>
      <c r="C1345"/>
      <c r="D1345"/>
      <c r="E1345" s="7"/>
      <c r="F1345" s="7"/>
      <c r="G1345"/>
      <c r="H1345"/>
    </row>
    <row r="1346" spans="1:8" ht="12.75">
      <c r="A1346"/>
      <c r="B1346"/>
      <c r="C1346"/>
      <c r="D1346"/>
      <c r="E1346" s="7"/>
      <c r="F1346" s="7"/>
      <c r="G1346"/>
      <c r="H1346"/>
    </row>
    <row r="1347" spans="1:8" ht="12.75">
      <c r="A1347"/>
      <c r="B1347"/>
      <c r="C1347"/>
      <c r="D1347"/>
      <c r="E1347" s="7"/>
      <c r="F1347" s="7"/>
      <c r="G1347"/>
      <c r="H1347"/>
    </row>
    <row r="1348" spans="1:8" ht="12.75">
      <c r="A1348"/>
      <c r="B1348"/>
      <c r="C1348"/>
      <c r="D1348"/>
      <c r="E1348" s="7"/>
      <c r="F1348" s="7"/>
      <c r="G1348"/>
      <c r="H1348"/>
    </row>
    <row r="1349" spans="1:8" ht="12.75">
      <c r="A1349"/>
      <c r="B1349"/>
      <c r="C1349"/>
      <c r="D1349"/>
      <c r="E1349" s="7"/>
      <c r="F1349" s="7"/>
      <c r="G1349"/>
      <c r="H1349"/>
    </row>
    <row r="1350" spans="1:8" ht="12.75">
      <c r="A1350"/>
      <c r="B1350"/>
      <c r="C1350"/>
      <c r="D1350"/>
      <c r="E1350" s="7"/>
      <c r="F1350" s="7"/>
      <c r="G1350"/>
      <c r="H1350"/>
    </row>
    <row r="1351" spans="1:8" ht="12.75">
      <c r="A1351"/>
      <c r="B1351"/>
      <c r="C1351"/>
      <c r="D1351"/>
      <c r="E1351" s="7"/>
      <c r="F1351" s="7"/>
      <c r="G1351"/>
      <c r="H1351"/>
    </row>
    <row r="1352" spans="1:8" ht="12.75">
      <c r="A1352"/>
      <c r="B1352"/>
      <c r="C1352"/>
      <c r="D1352"/>
      <c r="E1352" s="7"/>
      <c r="F1352" s="7"/>
      <c r="G1352"/>
      <c r="H1352"/>
    </row>
    <row r="1353" spans="1:8" ht="12.75">
      <c r="A1353"/>
      <c r="B1353"/>
      <c r="C1353"/>
      <c r="D1353"/>
      <c r="E1353" s="7"/>
      <c r="F1353" s="7"/>
      <c r="G1353"/>
      <c r="H1353"/>
    </row>
    <row r="1354" spans="1:8" ht="12.75">
      <c r="A1354"/>
      <c r="B1354"/>
      <c r="C1354"/>
      <c r="D1354"/>
      <c r="E1354" s="7"/>
      <c r="F1354" s="7"/>
      <c r="G1354"/>
      <c r="H1354"/>
    </row>
    <row r="1355" spans="1:8" ht="12.75">
      <c r="A1355"/>
      <c r="B1355"/>
      <c r="C1355"/>
      <c r="D1355"/>
      <c r="E1355" s="7"/>
      <c r="F1355" s="7"/>
      <c r="G1355"/>
      <c r="H1355"/>
    </row>
    <row r="1356" spans="1:8" ht="12.75">
      <c r="A1356"/>
      <c r="B1356"/>
      <c r="C1356"/>
      <c r="D1356"/>
      <c r="E1356" s="7"/>
      <c r="F1356" s="7"/>
      <c r="G1356"/>
      <c r="H1356"/>
    </row>
    <row r="1357" spans="1:8" ht="12.75">
      <c r="A1357"/>
      <c r="B1357"/>
      <c r="C1357"/>
      <c r="D1357"/>
      <c r="E1357" s="7"/>
      <c r="F1357" s="7"/>
      <c r="G1357"/>
      <c r="H1357"/>
    </row>
    <row r="1358" spans="1:8" ht="12.75">
      <c r="A1358"/>
      <c r="B1358"/>
      <c r="C1358"/>
      <c r="D1358"/>
      <c r="E1358" s="7"/>
      <c r="F1358" s="7"/>
      <c r="G1358"/>
      <c r="H1358"/>
    </row>
    <row r="1359" spans="1:8" ht="12.75">
      <c r="A1359"/>
      <c r="B1359"/>
      <c r="C1359"/>
      <c r="D1359"/>
      <c r="E1359" s="7"/>
      <c r="F1359" s="7"/>
      <c r="G1359"/>
      <c r="H1359"/>
    </row>
    <row r="1360" spans="1:8" ht="12.75">
      <c r="A1360"/>
      <c r="B1360"/>
      <c r="C1360"/>
      <c r="D1360"/>
      <c r="E1360" s="7"/>
      <c r="F1360" s="7"/>
      <c r="G1360"/>
      <c r="H1360"/>
    </row>
    <row r="1361" spans="1:8" ht="12.75">
      <c r="A1361"/>
      <c r="B1361"/>
      <c r="C1361"/>
      <c r="D1361"/>
      <c r="E1361" s="7"/>
      <c r="F1361" s="7"/>
      <c r="G1361"/>
      <c r="H1361"/>
    </row>
    <row r="1362" spans="1:8" ht="12.75">
      <c r="A1362"/>
      <c r="B1362"/>
      <c r="C1362"/>
      <c r="D1362"/>
      <c r="E1362" s="7"/>
      <c r="F1362" s="7"/>
      <c r="G1362"/>
      <c r="H1362"/>
    </row>
    <row r="1363" spans="1:8" ht="12.75">
      <c r="A1363"/>
      <c r="B1363"/>
      <c r="C1363"/>
      <c r="D1363"/>
      <c r="E1363" s="7"/>
      <c r="F1363" s="7"/>
      <c r="G1363"/>
      <c r="H1363"/>
    </row>
    <row r="1364" spans="1:8" ht="12.75">
      <c r="A1364"/>
      <c r="B1364"/>
      <c r="C1364"/>
      <c r="D1364"/>
      <c r="E1364" s="7"/>
      <c r="F1364" s="7"/>
      <c r="G1364"/>
      <c r="H1364"/>
    </row>
    <row r="1365" spans="1:8" ht="12.75">
      <c r="A1365"/>
      <c r="B1365"/>
      <c r="C1365"/>
      <c r="D1365"/>
      <c r="E1365" s="7"/>
      <c r="F1365" s="7"/>
      <c r="G1365"/>
      <c r="H1365"/>
    </row>
    <row r="1366" spans="1:8" ht="12.75">
      <c r="A1366"/>
      <c r="B1366"/>
      <c r="C1366"/>
      <c r="D1366"/>
      <c r="E1366" s="7"/>
      <c r="F1366" s="7"/>
      <c r="G1366"/>
      <c r="H1366"/>
    </row>
    <row r="1367" spans="1:8" ht="12.75">
      <c r="A1367"/>
      <c r="B1367"/>
      <c r="C1367"/>
      <c r="D1367"/>
      <c r="E1367" s="7"/>
      <c r="F1367" s="7"/>
      <c r="G1367"/>
      <c r="H1367"/>
    </row>
    <row r="1368" spans="1:8" ht="12.75">
      <c r="A1368"/>
      <c r="B1368"/>
      <c r="C1368"/>
      <c r="D1368"/>
      <c r="E1368" s="7"/>
      <c r="F1368" s="7"/>
      <c r="G1368"/>
      <c r="H1368"/>
    </row>
    <row r="1369" spans="1:8" ht="12.75">
      <c r="A1369"/>
      <c r="B1369"/>
      <c r="C1369"/>
      <c r="D1369"/>
      <c r="E1369" s="7"/>
      <c r="F1369" s="7"/>
      <c r="G1369"/>
      <c r="H1369"/>
    </row>
    <row r="1370" spans="1:8" ht="12.75">
      <c r="A1370"/>
      <c r="B1370"/>
      <c r="C1370"/>
      <c r="D1370"/>
      <c r="E1370" s="7"/>
      <c r="F1370" s="7"/>
      <c r="G1370"/>
      <c r="H1370"/>
    </row>
    <row r="1371" spans="1:8" ht="12.75">
      <c r="A1371"/>
      <c r="B1371"/>
      <c r="C1371"/>
      <c r="D1371"/>
      <c r="E1371" s="7"/>
      <c r="F1371" s="7"/>
      <c r="G1371"/>
      <c r="H1371"/>
    </row>
    <row r="1372" spans="1:8" ht="12.75">
      <c r="A1372"/>
      <c r="B1372"/>
      <c r="C1372"/>
      <c r="D1372"/>
      <c r="E1372" s="7"/>
      <c r="F1372" s="7"/>
      <c r="G1372"/>
      <c r="H1372"/>
    </row>
    <row r="1373" spans="1:8" ht="12.75">
      <c r="A1373"/>
      <c r="B1373"/>
      <c r="C1373"/>
      <c r="D1373"/>
      <c r="E1373" s="7"/>
      <c r="F1373" s="7"/>
      <c r="G1373"/>
      <c r="H1373"/>
    </row>
    <row r="1374" spans="1:8" ht="12.75">
      <c r="A1374"/>
      <c r="B1374"/>
      <c r="C1374"/>
      <c r="D1374"/>
      <c r="E1374" s="7"/>
      <c r="F1374" s="7"/>
      <c r="G1374"/>
      <c r="H1374"/>
    </row>
    <row r="1375" spans="1:8" ht="12.75">
      <c r="A1375"/>
      <c r="B1375"/>
      <c r="C1375"/>
      <c r="D1375"/>
      <c r="E1375" s="7"/>
      <c r="F1375" s="7"/>
      <c r="G1375"/>
      <c r="H1375"/>
    </row>
    <row r="1376" spans="1:8" ht="12.75">
      <c r="A1376"/>
      <c r="B1376"/>
      <c r="C1376"/>
      <c r="D1376"/>
      <c r="E1376" s="7"/>
      <c r="F1376" s="7"/>
      <c r="G1376"/>
      <c r="H1376"/>
    </row>
    <row r="1377" spans="1:8" ht="12.75">
      <c r="A1377"/>
      <c r="B1377"/>
      <c r="C1377"/>
      <c r="D1377"/>
      <c r="E1377" s="7"/>
      <c r="F1377" s="7"/>
      <c r="G1377"/>
      <c r="H1377"/>
    </row>
    <row r="1378" spans="1:8" ht="12.75">
      <c r="A1378"/>
      <c r="B1378"/>
      <c r="C1378"/>
      <c r="D1378"/>
      <c r="E1378" s="7"/>
      <c r="F1378" s="7"/>
      <c r="G1378"/>
      <c r="H1378"/>
    </row>
    <row r="1379" spans="1:8" ht="12.75">
      <c r="A1379"/>
      <c r="B1379"/>
      <c r="C1379"/>
      <c r="D1379"/>
      <c r="E1379" s="7"/>
      <c r="F1379" s="7"/>
      <c r="G1379"/>
      <c r="H1379"/>
    </row>
    <row r="1380" spans="1:8" ht="12.75">
      <c r="A1380"/>
      <c r="B1380"/>
      <c r="C1380"/>
      <c r="D1380"/>
      <c r="E1380" s="7"/>
      <c r="F1380" s="7"/>
      <c r="G1380"/>
      <c r="H1380"/>
    </row>
    <row r="1381" spans="1:8" ht="12.75">
      <c r="A1381"/>
      <c r="B1381"/>
      <c r="C1381"/>
      <c r="D1381"/>
      <c r="E1381" s="7"/>
      <c r="F1381" s="7"/>
      <c r="G1381"/>
      <c r="H1381"/>
    </row>
    <row r="1382" spans="1:8" ht="12.75">
      <c r="A1382"/>
      <c r="B1382"/>
      <c r="C1382"/>
      <c r="D1382"/>
      <c r="E1382" s="7"/>
      <c r="F1382" s="7"/>
      <c r="G1382"/>
      <c r="H1382"/>
    </row>
    <row r="1383" spans="1:8" ht="12.75">
      <c r="A1383"/>
      <c r="B1383"/>
      <c r="C1383"/>
      <c r="D1383"/>
      <c r="E1383" s="7"/>
      <c r="F1383" s="7"/>
      <c r="G1383"/>
      <c r="H1383"/>
    </row>
    <row r="1384" spans="1:8" ht="12.75">
      <c r="A1384"/>
      <c r="B1384"/>
      <c r="C1384"/>
      <c r="D1384"/>
      <c r="E1384" s="7"/>
      <c r="F1384" s="7"/>
      <c r="G1384"/>
      <c r="H1384"/>
    </row>
    <row r="1385" spans="1:8" ht="12.75">
      <c r="A1385"/>
      <c r="B1385"/>
      <c r="C1385"/>
      <c r="D1385"/>
      <c r="E1385" s="7"/>
      <c r="F1385" s="7"/>
      <c r="G1385"/>
      <c r="H1385"/>
    </row>
    <row r="1386" spans="1:8" ht="12.75">
      <c r="A1386"/>
      <c r="B1386"/>
      <c r="C1386"/>
      <c r="D1386"/>
      <c r="E1386" s="7"/>
      <c r="F1386" s="7"/>
      <c r="G1386"/>
      <c r="H1386"/>
    </row>
    <row r="1387" spans="1:8" ht="12.75">
      <c r="A1387"/>
      <c r="B1387"/>
      <c r="C1387"/>
      <c r="D1387"/>
      <c r="E1387" s="7"/>
      <c r="F1387" s="7"/>
      <c r="G1387"/>
      <c r="H1387"/>
    </row>
    <row r="1388" spans="1:8" ht="12.75">
      <c r="A1388"/>
      <c r="B1388"/>
      <c r="C1388"/>
      <c r="D1388"/>
      <c r="E1388" s="7"/>
      <c r="F1388" s="7"/>
      <c r="G1388"/>
      <c r="H1388"/>
    </row>
    <row r="1389" spans="1:8" ht="12.75">
      <c r="A1389"/>
      <c r="B1389"/>
      <c r="C1389"/>
      <c r="D1389"/>
      <c r="E1389" s="7"/>
      <c r="F1389" s="7"/>
      <c r="G1389"/>
      <c r="H1389"/>
    </row>
    <row r="1390" spans="1:8" ht="12.75">
      <c r="A1390"/>
      <c r="B1390"/>
      <c r="C1390"/>
      <c r="D1390"/>
      <c r="E1390" s="7"/>
      <c r="F1390" s="7"/>
      <c r="G1390"/>
      <c r="H1390"/>
    </row>
    <row r="1391" spans="1:8" ht="12.75">
      <c r="A1391"/>
      <c r="B1391"/>
      <c r="C1391"/>
      <c r="D1391"/>
      <c r="E1391" s="7"/>
      <c r="F1391" s="7"/>
      <c r="G1391"/>
      <c r="H1391"/>
    </row>
    <row r="1392" spans="1:8" ht="12.75">
      <c r="A1392"/>
      <c r="B1392"/>
      <c r="C1392"/>
      <c r="D1392"/>
      <c r="E1392" s="7"/>
      <c r="F1392" s="7"/>
      <c r="G1392"/>
      <c r="H1392"/>
    </row>
    <row r="1393" spans="1:8" ht="12.75">
      <c r="A1393"/>
      <c r="B1393"/>
      <c r="C1393"/>
      <c r="D1393"/>
      <c r="E1393" s="7"/>
      <c r="F1393" s="7"/>
      <c r="G1393"/>
      <c r="H1393"/>
    </row>
    <row r="1394" spans="1:8" ht="12.75">
      <c r="A1394"/>
      <c r="B1394"/>
      <c r="C1394"/>
      <c r="D1394"/>
      <c r="E1394" s="7"/>
      <c r="F1394" s="7"/>
      <c r="G1394"/>
      <c r="H1394"/>
    </row>
    <row r="1395" spans="1:8" ht="12.75">
      <c r="A1395"/>
      <c r="B1395"/>
      <c r="C1395"/>
      <c r="D1395"/>
      <c r="E1395" s="7"/>
      <c r="F1395" s="7"/>
      <c r="G1395"/>
      <c r="H1395"/>
    </row>
    <row r="1396" spans="1:8" ht="12.75">
      <c r="A1396"/>
      <c r="B1396"/>
      <c r="C1396"/>
      <c r="D1396"/>
      <c r="E1396" s="7"/>
      <c r="F1396" s="7"/>
      <c r="G1396"/>
      <c r="H1396"/>
    </row>
    <row r="1397" spans="1:8" ht="12.75">
      <c r="A1397"/>
      <c r="B1397"/>
      <c r="C1397"/>
      <c r="D1397"/>
      <c r="E1397" s="7"/>
      <c r="F1397" s="7"/>
      <c r="G1397"/>
      <c r="H1397"/>
    </row>
    <row r="1398" spans="1:8" ht="12.75">
      <c r="A1398"/>
      <c r="B1398"/>
      <c r="C1398"/>
      <c r="D1398"/>
      <c r="E1398" s="7"/>
      <c r="F1398" s="7"/>
      <c r="G1398"/>
      <c r="H1398"/>
    </row>
    <row r="1399" spans="1:8" ht="12.75">
      <c r="A1399"/>
      <c r="B1399"/>
      <c r="C1399"/>
      <c r="D1399"/>
      <c r="E1399" s="7"/>
      <c r="F1399" s="7"/>
      <c r="G1399"/>
      <c r="H1399"/>
    </row>
    <row r="1400" spans="1:8" ht="12.75">
      <c r="A1400"/>
      <c r="B1400"/>
      <c r="C1400"/>
      <c r="D1400"/>
      <c r="E1400" s="7"/>
      <c r="F1400" s="7"/>
      <c r="G1400"/>
      <c r="H1400"/>
    </row>
    <row r="1401" spans="1:8" ht="12.75">
      <c r="A1401"/>
      <c r="B1401"/>
      <c r="C1401"/>
      <c r="D1401"/>
      <c r="E1401" s="7"/>
      <c r="F1401" s="7"/>
      <c r="G1401"/>
      <c r="H1401"/>
    </row>
    <row r="1402" spans="1:8" ht="12.75">
      <c r="A1402"/>
      <c r="B1402"/>
      <c r="C1402"/>
      <c r="D1402"/>
      <c r="E1402" s="7"/>
      <c r="F1402" s="7"/>
      <c r="G1402"/>
      <c r="H1402"/>
    </row>
    <row r="1403" spans="1:8" ht="12.75">
      <c r="A1403"/>
      <c r="B1403"/>
      <c r="C1403"/>
      <c r="D1403"/>
      <c r="E1403" s="7"/>
      <c r="F1403" s="7"/>
      <c r="G1403"/>
      <c r="H1403"/>
    </row>
    <row r="1404" spans="1:8" ht="12.75">
      <c r="A1404"/>
      <c r="B1404"/>
      <c r="C1404"/>
      <c r="D1404"/>
      <c r="E1404" s="7"/>
      <c r="F1404" s="7"/>
      <c r="G1404"/>
      <c r="H1404"/>
    </row>
    <row r="1405" spans="1:8" ht="12.75">
      <c r="A1405"/>
      <c r="B1405"/>
      <c r="C1405"/>
      <c r="D1405"/>
      <c r="E1405" s="7"/>
      <c r="F1405" s="7"/>
      <c r="G1405"/>
      <c r="H1405"/>
    </row>
    <row r="1406" spans="1:8" ht="12.75">
      <c r="A1406"/>
      <c r="B1406"/>
      <c r="C1406"/>
      <c r="D1406"/>
      <c r="E1406" s="7"/>
      <c r="F1406" s="7"/>
      <c r="G1406"/>
      <c r="H1406"/>
    </row>
    <row r="1407" spans="1:8" ht="12.75">
      <c r="A1407"/>
      <c r="B1407"/>
      <c r="C1407"/>
      <c r="D1407"/>
      <c r="E1407" s="7"/>
      <c r="F1407" s="7"/>
      <c r="G1407"/>
      <c r="H1407"/>
    </row>
    <row r="1408" spans="1:8" ht="12.75">
      <c r="A1408"/>
      <c r="B1408"/>
      <c r="C1408"/>
      <c r="D1408"/>
      <c r="E1408" s="7"/>
      <c r="F1408" s="7"/>
      <c r="G1408"/>
      <c r="H1408"/>
    </row>
    <row r="1409" spans="1:8" ht="12.75">
      <c r="A1409"/>
      <c r="B1409"/>
      <c r="C1409"/>
      <c r="D1409"/>
      <c r="E1409" s="7"/>
      <c r="F1409" s="7"/>
      <c r="G1409"/>
      <c r="H1409"/>
    </row>
    <row r="1410" spans="1:8" ht="12.75">
      <c r="A1410"/>
      <c r="B1410"/>
      <c r="C1410"/>
      <c r="D1410"/>
      <c r="E1410" s="7"/>
      <c r="F1410" s="7"/>
      <c r="G1410"/>
      <c r="H1410"/>
    </row>
    <row r="1411" spans="1:8" ht="12.75">
      <c r="A1411"/>
      <c r="B1411"/>
      <c r="C1411"/>
      <c r="D1411"/>
      <c r="E1411" s="7"/>
      <c r="F1411" s="7"/>
      <c r="G1411"/>
      <c r="H1411"/>
    </row>
    <row r="1412" spans="1:8" ht="12.75">
      <c r="A1412"/>
      <c r="B1412"/>
      <c r="C1412"/>
      <c r="D1412"/>
      <c r="E1412" s="7"/>
      <c r="F1412" s="7"/>
      <c r="G1412"/>
      <c r="H1412"/>
    </row>
    <row r="1413" spans="1:8" ht="12.75">
      <c r="A1413"/>
      <c r="B1413"/>
      <c r="C1413"/>
      <c r="D1413"/>
      <c r="E1413" s="7"/>
      <c r="F1413" s="7"/>
      <c r="G1413"/>
      <c r="H1413"/>
    </row>
    <row r="1414" spans="1:8" ht="12.75">
      <c r="A1414"/>
      <c r="B1414"/>
      <c r="C1414"/>
      <c r="D1414"/>
      <c r="E1414" s="7"/>
      <c r="F1414" s="7"/>
      <c r="G1414"/>
      <c r="H1414"/>
    </row>
    <row r="1415" spans="1:8" ht="12.75">
      <c r="A1415"/>
      <c r="B1415"/>
      <c r="C1415"/>
      <c r="D1415"/>
      <c r="E1415" s="7"/>
      <c r="F1415" s="7"/>
      <c r="G1415"/>
      <c r="H1415"/>
    </row>
    <row r="1416" spans="1:8" ht="12.75">
      <c r="A1416"/>
      <c r="B1416"/>
      <c r="C1416"/>
      <c r="D1416"/>
      <c r="E1416" s="7"/>
      <c r="F1416" s="7"/>
      <c r="G1416"/>
      <c r="H1416"/>
    </row>
    <row r="1417" spans="1:8" ht="12.75">
      <c r="A1417"/>
      <c r="B1417"/>
      <c r="C1417"/>
      <c r="D1417"/>
      <c r="E1417" s="7"/>
      <c r="F1417" s="7"/>
      <c r="G1417"/>
      <c r="H1417"/>
    </row>
    <row r="1418" spans="1:8" ht="12.75">
      <c r="A1418"/>
      <c r="B1418"/>
      <c r="C1418"/>
      <c r="D1418"/>
      <c r="E1418" s="7"/>
      <c r="F1418" s="7"/>
      <c r="G1418"/>
      <c r="H1418"/>
    </row>
    <row r="1419" spans="1:8" ht="12.75">
      <c r="A1419"/>
      <c r="B1419"/>
      <c r="C1419"/>
      <c r="D1419"/>
      <c r="E1419" s="7"/>
      <c r="F1419" s="7"/>
      <c r="G1419"/>
      <c r="H1419"/>
    </row>
    <row r="1420" spans="1:8" ht="12.75">
      <c r="A1420"/>
      <c r="B1420"/>
      <c r="C1420"/>
      <c r="D1420"/>
      <c r="E1420" s="7"/>
      <c r="F1420" s="7"/>
      <c r="G1420"/>
      <c r="H1420"/>
    </row>
    <row r="1421" spans="1:8" ht="12.75">
      <c r="A1421"/>
      <c r="B1421"/>
      <c r="C1421"/>
      <c r="D1421"/>
      <c r="E1421" s="7"/>
      <c r="F1421" s="7"/>
      <c r="G1421"/>
      <c r="H1421"/>
    </row>
    <row r="1422" spans="1:8" ht="12.75">
      <c r="A1422"/>
      <c r="B1422"/>
      <c r="C1422"/>
      <c r="D1422"/>
      <c r="E1422" s="7"/>
      <c r="F1422" s="7"/>
      <c r="G1422"/>
      <c r="H1422"/>
    </row>
    <row r="1423" spans="1:8" ht="12.75">
      <c r="A1423"/>
      <c r="B1423"/>
      <c r="C1423"/>
      <c r="D1423"/>
      <c r="E1423" s="7"/>
      <c r="F1423" s="7"/>
      <c r="G1423"/>
      <c r="H1423"/>
    </row>
    <row r="1424" spans="1:8" ht="12.75">
      <c r="A1424"/>
      <c r="B1424"/>
      <c r="C1424"/>
      <c r="D1424"/>
      <c r="E1424" s="7"/>
      <c r="F1424" s="7"/>
      <c r="G1424"/>
      <c r="H1424"/>
    </row>
    <row r="1425" spans="1:8" ht="12.75">
      <c r="A1425"/>
      <c r="B1425"/>
      <c r="C1425"/>
      <c r="D1425"/>
      <c r="E1425" s="7"/>
      <c r="F1425" s="7"/>
      <c r="G1425"/>
      <c r="H1425"/>
    </row>
    <row r="1426" spans="1:8" ht="12.75">
      <c r="A1426"/>
      <c r="B1426"/>
      <c r="C1426"/>
      <c r="D1426"/>
      <c r="E1426" s="7"/>
      <c r="F1426" s="7"/>
      <c r="G1426"/>
      <c r="H1426"/>
    </row>
    <row r="1427" spans="1:8" ht="12.75">
      <c r="A1427"/>
      <c r="B1427"/>
      <c r="C1427"/>
      <c r="D1427"/>
      <c r="E1427" s="7"/>
      <c r="F1427" s="7"/>
      <c r="G1427"/>
      <c r="H1427"/>
    </row>
    <row r="1428" spans="1:8" ht="12.75">
      <c r="A1428"/>
      <c r="B1428"/>
      <c r="C1428"/>
      <c r="D1428"/>
      <c r="E1428" s="7"/>
      <c r="F1428" s="7"/>
      <c r="G1428"/>
      <c r="H1428"/>
    </row>
    <row r="1429" spans="1:8" ht="12.75">
      <c r="A1429"/>
      <c r="B1429"/>
      <c r="C1429"/>
      <c r="D1429"/>
      <c r="E1429" s="7"/>
      <c r="F1429" s="7"/>
      <c r="G1429"/>
      <c r="H1429"/>
    </row>
    <row r="1430" spans="1:8" ht="12.75">
      <c r="A1430"/>
      <c r="B1430"/>
      <c r="C1430"/>
      <c r="D1430"/>
      <c r="E1430" s="7"/>
      <c r="F1430" s="7"/>
      <c r="G1430"/>
      <c r="H1430"/>
    </row>
    <row r="1431" spans="1:8" ht="12.75">
      <c r="A1431"/>
      <c r="B1431"/>
      <c r="C1431"/>
      <c r="D1431"/>
      <c r="E1431" s="7"/>
      <c r="F1431" s="7"/>
      <c r="G1431"/>
      <c r="H1431"/>
    </row>
    <row r="1432" spans="1:8" ht="12.75">
      <c r="A1432"/>
      <c r="B1432"/>
      <c r="C1432"/>
      <c r="D1432"/>
      <c r="E1432" s="7"/>
      <c r="F1432" s="7"/>
      <c r="G1432"/>
      <c r="H1432"/>
    </row>
    <row r="1433" spans="1:8" ht="12.75">
      <c r="A1433"/>
      <c r="B1433"/>
      <c r="C1433"/>
      <c r="D1433"/>
      <c r="E1433" s="7"/>
      <c r="F1433" s="7"/>
      <c r="G1433"/>
      <c r="H1433"/>
    </row>
    <row r="1434" spans="1:8" ht="12.75">
      <c r="A1434"/>
      <c r="B1434"/>
      <c r="C1434"/>
      <c r="D1434"/>
      <c r="E1434" s="7"/>
      <c r="F1434" s="7"/>
      <c r="G1434"/>
      <c r="H1434"/>
    </row>
    <row r="1435" spans="1:8" ht="12.75">
      <c r="A1435"/>
      <c r="B1435"/>
      <c r="C1435"/>
      <c r="D1435"/>
      <c r="E1435" s="7"/>
      <c r="F1435" s="7"/>
      <c r="G1435"/>
      <c r="H1435"/>
    </row>
    <row r="1436" spans="1:8" ht="12.75">
      <c r="A1436"/>
      <c r="B1436"/>
      <c r="C1436"/>
      <c r="D1436"/>
      <c r="E1436" s="7"/>
      <c r="F1436" s="7"/>
      <c r="G1436"/>
      <c r="H1436"/>
    </row>
    <row r="1437" spans="1:8" ht="12.75">
      <c r="A1437"/>
      <c r="B1437"/>
      <c r="C1437"/>
      <c r="D1437"/>
      <c r="E1437" s="7"/>
      <c r="F1437" s="7"/>
      <c r="G1437"/>
      <c r="H1437"/>
    </row>
    <row r="1438" spans="1:8" ht="12.75">
      <c r="A1438"/>
      <c r="B1438"/>
      <c r="C1438"/>
      <c r="D1438"/>
      <c r="E1438" s="7"/>
      <c r="F1438" s="7"/>
      <c r="G1438"/>
      <c r="H1438"/>
    </row>
    <row r="1439" spans="1:8" ht="12.75">
      <c r="A1439"/>
      <c r="B1439"/>
      <c r="C1439"/>
      <c r="D1439"/>
      <c r="E1439" s="7"/>
      <c r="F1439" s="7"/>
      <c r="G1439"/>
      <c r="H1439"/>
    </row>
    <row r="1440" spans="1:8" ht="12.75">
      <c r="A1440"/>
      <c r="B1440"/>
      <c r="C1440"/>
      <c r="D1440"/>
      <c r="E1440" s="7"/>
      <c r="F1440" s="7"/>
      <c r="G1440"/>
      <c r="H1440"/>
    </row>
    <row r="1441" spans="1:8" ht="12.75">
      <c r="A1441"/>
      <c r="B1441"/>
      <c r="C1441"/>
      <c r="D1441"/>
      <c r="E1441" s="7"/>
      <c r="F1441" s="7"/>
      <c r="G1441"/>
      <c r="H1441"/>
    </row>
    <row r="1442" spans="1:8" ht="12.75">
      <c r="A1442"/>
      <c r="B1442"/>
      <c r="C1442"/>
      <c r="D1442"/>
      <c r="E1442" s="7"/>
      <c r="F1442" s="7"/>
      <c r="G1442"/>
      <c r="H1442"/>
    </row>
    <row r="1443" spans="1:8" ht="12.75">
      <c r="A1443"/>
      <c r="B1443"/>
      <c r="C1443"/>
      <c r="D1443"/>
      <c r="E1443" s="7"/>
      <c r="F1443" s="7"/>
      <c r="G1443"/>
      <c r="H1443"/>
    </row>
    <row r="1444" spans="1:8" ht="12.75">
      <c r="A1444"/>
      <c r="B1444"/>
      <c r="C1444"/>
      <c r="D1444"/>
      <c r="E1444" s="7"/>
      <c r="F1444" s="7"/>
      <c r="G1444"/>
      <c r="H1444"/>
    </row>
    <row r="1445" spans="1:8" ht="12.75">
      <c r="A1445"/>
      <c r="B1445"/>
      <c r="C1445"/>
      <c r="D1445"/>
      <c r="E1445" s="7"/>
      <c r="F1445" s="7"/>
      <c r="G1445"/>
      <c r="H1445"/>
    </row>
    <row r="1446" spans="1:8" ht="12.75">
      <c r="A1446"/>
      <c r="B1446"/>
      <c r="C1446"/>
      <c r="D1446"/>
      <c r="E1446" s="7"/>
      <c r="F1446" s="7"/>
      <c r="G1446"/>
      <c r="H1446"/>
    </row>
    <row r="1447" spans="1:8" ht="12.75">
      <c r="A1447"/>
      <c r="B1447"/>
      <c r="C1447"/>
      <c r="D1447"/>
      <c r="E1447" s="7"/>
      <c r="F1447" s="7"/>
      <c r="G1447"/>
      <c r="H1447"/>
    </row>
    <row r="1448" spans="1:8" ht="12.75">
      <c r="A1448"/>
      <c r="B1448"/>
      <c r="C1448"/>
      <c r="D1448"/>
      <c r="E1448" s="7"/>
      <c r="F1448" s="7"/>
      <c r="G1448"/>
      <c r="H1448"/>
    </row>
    <row r="1449" spans="1:8" ht="12.75">
      <c r="A1449"/>
      <c r="B1449"/>
      <c r="C1449"/>
      <c r="D1449"/>
      <c r="E1449" s="7"/>
      <c r="F1449" s="7"/>
      <c r="G1449"/>
      <c r="H1449"/>
    </row>
    <row r="1450" spans="1:8" ht="12.75">
      <c r="A1450"/>
      <c r="B1450"/>
      <c r="C1450"/>
      <c r="D1450"/>
      <c r="E1450" s="7"/>
      <c r="F1450" s="7"/>
      <c r="G1450"/>
      <c r="H1450"/>
    </row>
    <row r="1451" spans="1:8" ht="12.75">
      <c r="A1451"/>
      <c r="B1451"/>
      <c r="C1451"/>
      <c r="D1451"/>
      <c r="E1451" s="7"/>
      <c r="F1451" s="7"/>
      <c r="G1451"/>
      <c r="H1451"/>
    </row>
    <row r="1452" spans="1:8" ht="12.75">
      <c r="A1452"/>
      <c r="B1452"/>
      <c r="C1452"/>
      <c r="D1452"/>
      <c r="E1452" s="7"/>
      <c r="F1452" s="7"/>
      <c r="G1452"/>
      <c r="H1452"/>
    </row>
    <row r="1453" spans="1:8" ht="12.75">
      <c r="A1453"/>
      <c r="B1453"/>
      <c r="C1453"/>
      <c r="D1453"/>
      <c r="E1453" s="7"/>
      <c r="F1453" s="7"/>
      <c r="G1453"/>
      <c r="H1453"/>
    </row>
    <row r="1454" spans="1:8" ht="12.75">
      <c r="A1454"/>
      <c r="B1454"/>
      <c r="C1454"/>
      <c r="D1454"/>
      <c r="E1454" s="7"/>
      <c r="F1454" s="7"/>
      <c r="G1454"/>
      <c r="H1454"/>
    </row>
    <row r="1455" spans="1:8" ht="12.75">
      <c r="A1455"/>
      <c r="B1455"/>
      <c r="C1455"/>
      <c r="D1455"/>
      <c r="E1455" s="7"/>
      <c r="F1455" s="7"/>
      <c r="G1455"/>
      <c r="H1455"/>
    </row>
    <row r="1456" spans="1:8" ht="12.75">
      <c r="A1456"/>
      <c r="B1456"/>
      <c r="C1456"/>
      <c r="D1456"/>
      <c r="E1456" s="7"/>
      <c r="F1456" s="7"/>
      <c r="G1456"/>
      <c r="H1456"/>
    </row>
    <row r="1457" spans="1:8" ht="12.75">
      <c r="A1457"/>
      <c r="B1457"/>
      <c r="C1457"/>
      <c r="D1457"/>
      <c r="E1457" s="7"/>
      <c r="F1457" s="7"/>
      <c r="G1457"/>
      <c r="H1457"/>
    </row>
    <row r="1458" spans="1:8" ht="12.75">
      <c r="A1458"/>
      <c r="B1458"/>
      <c r="C1458"/>
      <c r="D1458"/>
      <c r="E1458" s="7"/>
      <c r="F1458" s="7"/>
      <c r="G1458"/>
      <c r="H1458"/>
    </row>
    <row r="1459" spans="1:8" ht="12.75">
      <c r="A1459"/>
      <c r="B1459"/>
      <c r="C1459"/>
      <c r="D1459"/>
      <c r="E1459" s="7"/>
      <c r="F1459" s="7"/>
      <c r="G1459"/>
      <c r="H1459"/>
    </row>
    <row r="1460" spans="1:8" ht="12.75">
      <c r="A1460"/>
      <c r="B1460"/>
      <c r="C1460"/>
      <c r="D1460"/>
      <c r="E1460" s="7"/>
      <c r="F1460" s="7"/>
      <c r="G1460"/>
      <c r="H1460"/>
    </row>
    <row r="1461" spans="1:8" ht="12.75">
      <c r="A1461"/>
      <c r="B1461"/>
      <c r="C1461"/>
      <c r="D1461"/>
      <c r="E1461" s="7"/>
      <c r="F1461" s="7"/>
      <c r="G1461"/>
      <c r="H1461"/>
    </row>
    <row r="1462" spans="1:8" ht="12.75">
      <c r="A1462"/>
      <c r="B1462"/>
      <c r="C1462"/>
      <c r="D1462"/>
      <c r="E1462" s="7"/>
      <c r="F1462" s="7"/>
      <c r="G1462"/>
      <c r="H1462"/>
    </row>
    <row r="1463" spans="1:8" ht="12.75">
      <c r="A1463"/>
      <c r="B1463"/>
      <c r="C1463"/>
      <c r="D1463"/>
      <c r="E1463" s="7"/>
      <c r="F1463" s="7"/>
      <c r="G1463"/>
      <c r="H1463"/>
    </row>
    <row r="1464" spans="1:8" ht="12.75">
      <c r="A1464"/>
      <c r="B1464"/>
      <c r="C1464"/>
      <c r="D1464"/>
      <c r="E1464" s="7"/>
      <c r="F1464" s="7"/>
      <c r="G1464"/>
      <c r="H1464"/>
    </row>
    <row r="1465" spans="1:8" ht="12.75">
      <c r="A1465"/>
      <c r="B1465"/>
      <c r="C1465"/>
      <c r="D1465"/>
      <c r="E1465" s="7"/>
      <c r="F1465" s="7"/>
      <c r="G1465"/>
      <c r="H1465"/>
    </row>
    <row r="1466" spans="1:8" ht="12.75">
      <c r="A1466"/>
      <c r="B1466"/>
      <c r="C1466"/>
      <c r="D1466"/>
      <c r="E1466" s="7"/>
      <c r="F1466" s="7"/>
      <c r="G1466"/>
      <c r="H1466"/>
    </row>
    <row r="1467" spans="1:8" ht="12.75">
      <c r="A1467"/>
      <c r="B1467"/>
      <c r="C1467"/>
      <c r="D1467"/>
      <c r="E1467" s="7"/>
      <c r="F1467" s="7"/>
      <c r="G1467"/>
      <c r="H1467"/>
    </row>
    <row r="1468" spans="1:8" ht="12.75">
      <c r="A1468"/>
      <c r="B1468"/>
      <c r="C1468"/>
      <c r="D1468"/>
      <c r="E1468" s="7"/>
      <c r="F1468" s="7"/>
      <c r="G1468"/>
      <c r="H1468"/>
    </row>
    <row r="1469" spans="1:8" ht="12.75">
      <c r="A1469"/>
      <c r="B1469"/>
      <c r="C1469"/>
      <c r="D1469"/>
      <c r="E1469" s="7"/>
      <c r="F1469" s="7"/>
      <c r="G1469"/>
      <c r="H1469"/>
    </row>
    <row r="1470" spans="1:8" ht="12.75">
      <c r="A1470"/>
      <c r="B1470"/>
      <c r="C1470"/>
      <c r="D1470"/>
      <c r="E1470" s="7"/>
      <c r="F1470" s="7"/>
      <c r="G1470"/>
      <c r="H1470"/>
    </row>
    <row r="1471" spans="1:8" ht="12.75">
      <c r="A1471"/>
      <c r="B1471"/>
      <c r="C1471"/>
      <c r="D1471"/>
      <c r="E1471" s="7"/>
      <c r="F1471" s="7"/>
      <c r="G1471"/>
      <c r="H1471"/>
    </row>
    <row r="1472" spans="1:8" ht="12.75">
      <c r="A1472"/>
      <c r="B1472"/>
      <c r="C1472"/>
      <c r="D1472"/>
      <c r="E1472" s="7"/>
      <c r="F1472" s="7"/>
      <c r="G1472"/>
      <c r="H1472"/>
    </row>
    <row r="1473" spans="1:8" ht="12.75">
      <c r="A1473"/>
      <c r="B1473"/>
      <c r="C1473"/>
      <c r="D1473"/>
      <c r="E1473" s="7"/>
      <c r="F1473" s="7"/>
      <c r="G1473"/>
      <c r="H1473"/>
    </row>
    <row r="1474" spans="1:8" ht="12.75">
      <c r="A1474"/>
      <c r="B1474"/>
      <c r="C1474"/>
      <c r="D1474"/>
      <c r="E1474" s="7"/>
      <c r="F1474" s="7"/>
      <c r="G1474"/>
      <c r="H1474"/>
    </row>
    <row r="1475" spans="1:8" ht="12.75">
      <c r="A1475"/>
      <c r="B1475"/>
      <c r="C1475"/>
      <c r="D1475"/>
      <c r="E1475" s="7"/>
      <c r="F1475" s="7"/>
      <c r="G1475"/>
      <c r="H1475"/>
    </row>
    <row r="1476" spans="1:8" ht="12.75">
      <c r="A1476"/>
      <c r="B1476"/>
      <c r="C1476"/>
      <c r="D1476"/>
      <c r="E1476" s="7"/>
      <c r="F1476" s="7"/>
      <c r="G1476"/>
      <c r="H1476"/>
    </row>
    <row r="1477" spans="1:8" ht="12.75">
      <c r="A1477"/>
      <c r="B1477"/>
      <c r="C1477"/>
      <c r="D1477"/>
      <c r="E1477" s="7"/>
      <c r="F1477" s="7"/>
      <c r="G1477"/>
      <c r="H1477"/>
    </row>
    <row r="1478" spans="1:8" ht="12.75">
      <c r="A1478"/>
      <c r="B1478"/>
      <c r="C1478"/>
      <c r="D1478"/>
      <c r="E1478" s="7"/>
      <c r="F1478" s="7"/>
      <c r="G1478"/>
      <c r="H1478"/>
    </row>
    <row r="1479" spans="1:8" ht="12.75">
      <c r="A1479"/>
      <c r="B1479"/>
      <c r="C1479"/>
      <c r="D1479"/>
      <c r="E1479" s="7"/>
      <c r="F1479" s="7"/>
      <c r="G1479"/>
      <c r="H1479"/>
    </row>
    <row r="1480" spans="1:8" ht="12.75">
      <c r="A1480"/>
      <c r="B1480"/>
      <c r="C1480"/>
      <c r="D1480"/>
      <c r="E1480" s="7"/>
      <c r="F1480" s="7"/>
      <c r="G1480"/>
      <c r="H1480"/>
    </row>
    <row r="1481" spans="1:8" ht="12.75">
      <c r="A1481"/>
      <c r="B1481"/>
      <c r="C1481"/>
      <c r="D1481"/>
      <c r="E1481" s="7"/>
      <c r="F1481" s="7"/>
      <c r="G1481"/>
      <c r="H1481"/>
    </row>
    <row r="1482" spans="1:8" ht="12.75">
      <c r="A1482"/>
      <c r="B1482"/>
      <c r="C1482"/>
      <c r="D1482"/>
      <c r="E1482" s="7"/>
      <c r="F1482" s="7"/>
      <c r="G1482"/>
      <c r="H1482"/>
    </row>
    <row r="1483" spans="1:8" ht="12.75">
      <c r="A1483"/>
      <c r="B1483"/>
      <c r="C1483"/>
      <c r="D1483"/>
      <c r="E1483" s="7"/>
      <c r="F1483" s="7"/>
      <c r="G1483"/>
      <c r="H1483"/>
    </row>
    <row r="1484" spans="1:8" ht="12.75">
      <c r="A1484"/>
      <c r="B1484"/>
      <c r="C1484"/>
      <c r="D1484"/>
      <c r="E1484" s="7"/>
      <c r="F1484" s="7"/>
      <c r="G1484"/>
      <c r="H1484"/>
    </row>
    <row r="1485" spans="1:8" ht="12.75">
      <c r="A1485"/>
      <c r="B1485"/>
      <c r="C1485"/>
      <c r="D1485"/>
      <c r="E1485" s="7"/>
      <c r="F1485" s="7"/>
      <c r="G1485"/>
      <c r="H1485"/>
    </row>
    <row r="1486" spans="1:8" ht="12.75">
      <c r="A1486"/>
      <c r="B1486"/>
      <c r="C1486"/>
      <c r="D1486"/>
      <c r="E1486" s="7"/>
      <c r="F1486" s="7"/>
      <c r="G1486"/>
      <c r="H1486"/>
    </row>
    <row r="1487" spans="1:8" ht="12.75">
      <c r="A1487"/>
      <c r="B1487"/>
      <c r="C1487"/>
      <c r="D1487"/>
      <c r="E1487" s="7"/>
      <c r="F1487" s="7"/>
      <c r="G1487"/>
      <c r="H1487"/>
    </row>
    <row r="1488" spans="1:8" ht="12.75">
      <c r="A1488"/>
      <c r="B1488"/>
      <c r="C1488"/>
      <c r="D1488"/>
      <c r="E1488" s="7"/>
      <c r="F1488" s="7"/>
      <c r="G1488"/>
      <c r="H1488"/>
    </row>
    <row r="1489" spans="1:8" ht="12.75">
      <c r="A1489"/>
      <c r="B1489"/>
      <c r="C1489"/>
      <c r="D1489"/>
      <c r="E1489" s="7"/>
      <c r="F1489" s="7"/>
      <c r="G1489"/>
      <c r="H1489"/>
    </row>
    <row r="1490" spans="1:8" ht="12.75">
      <c r="A1490"/>
      <c r="B1490"/>
      <c r="C1490"/>
      <c r="D1490"/>
      <c r="E1490" s="7"/>
      <c r="F1490" s="7"/>
      <c r="G1490"/>
      <c r="H1490"/>
    </row>
    <row r="1491" spans="1:8" ht="12.75">
      <c r="A1491"/>
      <c r="B1491"/>
      <c r="C1491"/>
      <c r="D1491"/>
      <c r="E1491" s="7"/>
      <c r="F1491" s="7"/>
      <c r="G1491"/>
      <c r="H1491"/>
    </row>
    <row r="1492" spans="1:8" ht="12.75">
      <c r="A1492"/>
      <c r="B1492"/>
      <c r="C1492"/>
      <c r="D1492"/>
      <c r="E1492" s="7"/>
      <c r="F1492" s="7"/>
      <c r="G1492"/>
      <c r="H1492"/>
    </row>
    <row r="1493" spans="1:8" ht="12.75">
      <c r="A1493"/>
      <c r="B1493"/>
      <c r="C1493"/>
      <c r="D1493"/>
      <c r="E1493" s="7"/>
      <c r="F1493" s="7"/>
      <c r="G1493"/>
      <c r="H1493"/>
    </row>
    <row r="1494" spans="1:8" ht="12.75">
      <c r="A1494"/>
      <c r="B1494"/>
      <c r="C1494"/>
      <c r="D1494"/>
      <c r="E1494" s="7"/>
      <c r="F1494" s="7"/>
      <c r="G1494"/>
      <c r="H1494"/>
    </row>
    <row r="1495" spans="1:8" ht="12.75">
      <c r="A1495"/>
      <c r="B1495"/>
      <c r="C1495"/>
      <c r="D1495"/>
      <c r="E1495" s="7"/>
      <c r="F1495" s="7"/>
      <c r="G1495"/>
      <c r="H1495"/>
    </row>
    <row r="1496" spans="1:8" ht="12.75">
      <c r="A1496"/>
      <c r="B1496"/>
      <c r="C1496"/>
      <c r="D1496"/>
      <c r="E1496" s="7"/>
      <c r="F1496" s="7"/>
      <c r="G1496"/>
      <c r="H1496"/>
    </row>
    <row r="1497" spans="1:8" ht="12.75">
      <c r="A1497"/>
      <c r="B1497"/>
      <c r="C1497"/>
      <c r="D1497"/>
      <c r="E1497" s="7"/>
      <c r="F1497" s="7"/>
      <c r="G1497"/>
      <c r="H1497"/>
    </row>
    <row r="1498" spans="1:8" ht="12.75">
      <c r="A1498"/>
      <c r="B1498"/>
      <c r="C1498"/>
      <c r="D1498"/>
      <c r="E1498" s="7"/>
      <c r="F1498" s="7"/>
      <c r="G1498"/>
      <c r="H1498"/>
    </row>
    <row r="1499" spans="1:8" ht="12.75">
      <c r="A1499"/>
      <c r="B1499"/>
      <c r="C1499"/>
      <c r="D1499"/>
      <c r="E1499" s="7"/>
      <c r="F1499" s="7"/>
      <c r="G1499"/>
      <c r="H1499"/>
    </row>
    <row r="1500" spans="1:8" ht="12.75">
      <c r="A1500"/>
      <c r="B1500"/>
      <c r="C1500"/>
      <c r="D1500"/>
      <c r="E1500" s="7"/>
      <c r="F1500" s="7"/>
      <c r="G1500"/>
      <c r="H1500"/>
    </row>
    <row r="1501" spans="1:8" ht="12.75">
      <c r="A1501"/>
      <c r="B1501"/>
      <c r="C1501"/>
      <c r="D1501"/>
      <c r="E1501" s="7"/>
      <c r="F1501" s="7"/>
      <c r="G1501"/>
      <c r="H1501"/>
    </row>
    <row r="1502" spans="1:8" ht="12.75">
      <c r="A1502"/>
      <c r="B1502"/>
      <c r="C1502"/>
      <c r="D1502"/>
      <c r="E1502" s="7"/>
      <c r="F1502" s="7"/>
      <c r="G1502"/>
      <c r="H1502"/>
    </row>
    <row r="1503" spans="1:8" ht="12.75">
      <c r="A1503"/>
      <c r="B1503"/>
      <c r="C1503"/>
      <c r="D1503"/>
      <c r="E1503" s="7"/>
      <c r="F1503" s="7"/>
      <c r="G1503"/>
      <c r="H1503"/>
    </row>
    <row r="1504" spans="1:8" ht="12.75">
      <c r="A1504"/>
      <c r="B1504"/>
      <c r="C1504"/>
      <c r="D1504"/>
      <c r="E1504" s="7"/>
      <c r="F1504" s="7"/>
      <c r="G1504"/>
      <c r="H1504"/>
    </row>
    <row r="1505" spans="1:8" ht="12.75">
      <c r="A1505"/>
      <c r="B1505"/>
      <c r="C1505"/>
      <c r="D1505"/>
      <c r="E1505" s="7"/>
      <c r="F1505" s="7"/>
      <c r="G1505"/>
      <c r="H1505"/>
    </row>
    <row r="1506" spans="1:8" ht="12.75">
      <c r="A1506"/>
      <c r="B1506"/>
      <c r="C1506"/>
      <c r="D1506"/>
      <c r="E1506" s="7"/>
      <c r="F1506" s="7"/>
      <c r="G1506"/>
      <c r="H1506"/>
    </row>
    <row r="1507" spans="1:8" ht="12.75">
      <c r="A1507"/>
      <c r="B1507"/>
      <c r="C1507"/>
      <c r="D1507"/>
      <c r="E1507" s="7"/>
      <c r="F1507" s="7"/>
      <c r="G1507"/>
      <c r="H1507"/>
    </row>
    <row r="1508" spans="1:8" ht="12.75">
      <c r="A1508"/>
      <c r="B1508"/>
      <c r="C1508"/>
      <c r="D1508"/>
      <c r="E1508" s="7"/>
      <c r="F1508" s="7"/>
      <c r="G1508"/>
      <c r="H1508"/>
    </row>
    <row r="1509" spans="1:8" ht="12.75">
      <c r="A1509"/>
      <c r="B1509"/>
      <c r="C1509"/>
      <c r="D1509"/>
      <c r="E1509" s="7"/>
      <c r="F1509" s="7"/>
      <c r="G1509"/>
      <c r="H1509"/>
    </row>
    <row r="1510" spans="1:8" ht="12.75">
      <c r="A1510"/>
      <c r="B1510"/>
      <c r="C1510"/>
      <c r="D1510"/>
      <c r="E1510" s="7"/>
      <c r="F1510" s="7"/>
      <c r="G1510"/>
      <c r="H1510"/>
    </row>
    <row r="1511" spans="1:8" ht="12.75">
      <c r="A1511"/>
      <c r="B1511"/>
      <c r="C1511"/>
      <c r="D1511"/>
      <c r="E1511" s="7"/>
      <c r="F1511" s="7"/>
      <c r="G1511"/>
      <c r="H1511"/>
    </row>
    <row r="1512" spans="1:8" ht="12.75">
      <c r="A1512"/>
      <c r="B1512"/>
      <c r="C1512"/>
      <c r="D1512"/>
      <c r="E1512" s="7"/>
      <c r="F1512" s="7"/>
      <c r="G1512"/>
      <c r="H1512"/>
    </row>
    <row r="1513" spans="1:8" ht="12.75">
      <c r="A1513"/>
      <c r="B1513"/>
      <c r="C1513"/>
      <c r="D1513"/>
      <c r="E1513" s="7"/>
      <c r="F1513" s="7"/>
      <c r="G1513"/>
      <c r="H1513"/>
    </row>
    <row r="1514" spans="1:8" ht="12.75">
      <c r="A1514"/>
      <c r="B1514"/>
      <c r="C1514"/>
      <c r="D1514"/>
      <c r="E1514" s="7"/>
      <c r="F1514" s="7"/>
      <c r="G1514"/>
      <c r="H1514"/>
    </row>
    <row r="1515" spans="1:8" ht="12.75">
      <c r="A1515"/>
      <c r="B1515"/>
      <c r="C1515"/>
      <c r="D1515"/>
      <c r="E1515" s="7"/>
      <c r="F1515" s="7"/>
      <c r="G1515"/>
      <c r="H1515"/>
    </row>
    <row r="1516" spans="1:8" ht="12.75">
      <c r="A1516"/>
      <c r="B1516"/>
      <c r="C1516"/>
      <c r="D1516"/>
      <c r="E1516" s="7"/>
      <c r="F1516" s="7"/>
      <c r="G1516"/>
      <c r="H1516"/>
    </row>
    <row r="1517" spans="1:8" ht="12.75">
      <c r="A1517"/>
      <c r="B1517"/>
      <c r="C1517"/>
      <c r="D1517"/>
      <c r="E1517" s="7"/>
      <c r="F1517" s="7"/>
      <c r="G1517"/>
      <c r="H1517"/>
    </row>
    <row r="1518" spans="1:8" ht="12.75">
      <c r="A1518"/>
      <c r="B1518"/>
      <c r="C1518"/>
      <c r="D1518"/>
      <c r="E1518" s="7"/>
      <c r="F1518" s="7"/>
      <c r="G1518"/>
      <c r="H1518"/>
    </row>
    <row r="1519" spans="1:8" ht="12.75">
      <c r="A1519"/>
      <c r="B1519"/>
      <c r="C1519"/>
      <c r="D1519"/>
      <c r="E1519" s="7"/>
      <c r="F1519" s="7"/>
      <c r="G1519"/>
      <c r="H1519"/>
    </row>
    <row r="1520" spans="1:8" ht="12.75">
      <c r="A1520"/>
      <c r="B1520"/>
      <c r="C1520"/>
      <c r="D1520"/>
      <c r="E1520" s="7"/>
      <c r="F1520" s="7"/>
      <c r="G1520"/>
      <c r="H1520"/>
    </row>
    <row r="1521" spans="1:8" ht="12.75">
      <c r="A1521"/>
      <c r="B1521"/>
      <c r="C1521"/>
      <c r="D1521"/>
      <c r="E1521" s="7"/>
      <c r="F1521" s="7"/>
      <c r="G1521"/>
      <c r="H1521"/>
    </row>
    <row r="1522" spans="1:8" ht="12.75">
      <c r="A1522"/>
      <c r="B1522"/>
      <c r="C1522"/>
      <c r="D1522"/>
      <c r="E1522" s="7"/>
      <c r="F1522" s="7"/>
      <c r="G1522"/>
      <c r="H1522"/>
    </row>
    <row r="1523" spans="1:8" ht="12.75">
      <c r="A1523"/>
      <c r="B1523"/>
      <c r="C1523"/>
      <c r="D1523"/>
      <c r="E1523" s="7"/>
      <c r="F1523" s="7"/>
      <c r="G1523"/>
      <c r="H1523"/>
    </row>
    <row r="1524" spans="1:8" ht="12.75">
      <c r="A1524"/>
      <c r="B1524"/>
      <c r="C1524"/>
      <c r="D1524"/>
      <c r="E1524" s="7"/>
      <c r="F1524" s="7"/>
      <c r="G1524"/>
      <c r="H1524"/>
    </row>
    <row r="1525" spans="1:8" ht="12.75">
      <c r="A1525"/>
      <c r="B1525"/>
      <c r="C1525"/>
      <c r="D1525"/>
      <c r="E1525" s="7"/>
      <c r="F1525" s="7"/>
      <c r="G1525"/>
      <c r="H1525"/>
    </row>
    <row r="1526" spans="1:8" ht="12.75">
      <c r="A1526"/>
      <c r="B1526"/>
      <c r="C1526"/>
      <c r="D1526"/>
      <c r="E1526" s="7"/>
      <c r="F1526" s="7"/>
      <c r="G1526"/>
      <c r="H1526"/>
    </row>
    <row r="1527" spans="1:8" ht="12.75">
      <c r="A1527"/>
      <c r="B1527"/>
      <c r="C1527"/>
      <c r="D1527"/>
      <c r="E1527" s="7"/>
      <c r="F1527" s="7"/>
      <c r="G1527"/>
      <c r="H1527"/>
    </row>
    <row r="1528" spans="1:8" ht="12.75">
      <c r="A1528"/>
      <c r="B1528"/>
      <c r="C1528"/>
      <c r="D1528"/>
      <c r="E1528" s="7"/>
      <c r="F1528" s="7"/>
      <c r="G1528"/>
      <c r="H1528"/>
    </row>
    <row r="1529" spans="1:8" ht="12.75">
      <c r="A1529"/>
      <c r="B1529"/>
      <c r="C1529"/>
      <c r="D1529"/>
      <c r="E1529" s="7"/>
      <c r="F1529" s="7"/>
      <c r="G1529"/>
      <c r="H1529"/>
    </row>
    <row r="1530" spans="1:8" ht="12.75">
      <c r="A1530"/>
      <c r="B1530"/>
      <c r="C1530"/>
      <c r="D1530"/>
      <c r="E1530" s="7"/>
      <c r="F1530" s="7"/>
      <c r="G1530"/>
      <c r="H1530"/>
    </row>
    <row r="1531" spans="1:8" ht="12.75">
      <c r="A1531"/>
      <c r="B1531"/>
      <c r="C1531"/>
      <c r="D1531"/>
      <c r="E1531" s="7"/>
      <c r="F1531" s="7"/>
      <c r="G1531"/>
      <c r="H1531"/>
    </row>
    <row r="1532" spans="1:8" ht="12.75">
      <c r="A1532"/>
      <c r="B1532"/>
      <c r="C1532"/>
      <c r="D1532"/>
      <c r="E1532" s="7"/>
      <c r="F1532" s="7"/>
      <c r="G1532"/>
      <c r="H1532"/>
    </row>
    <row r="1533" spans="1:8" ht="12.75">
      <c r="A1533"/>
      <c r="B1533"/>
      <c r="C1533"/>
      <c r="D1533"/>
      <c r="E1533" s="7"/>
      <c r="F1533" s="7"/>
      <c r="G1533"/>
      <c r="H1533"/>
    </row>
    <row r="1534" spans="1:8" ht="12.75">
      <c r="A1534"/>
      <c r="B1534"/>
      <c r="C1534"/>
      <c r="D1534"/>
      <c r="E1534" s="7"/>
      <c r="F1534" s="7"/>
      <c r="G1534"/>
      <c r="H1534"/>
    </row>
    <row r="1535" spans="1:8" ht="12.75">
      <c r="A1535"/>
      <c r="B1535"/>
      <c r="C1535"/>
      <c r="D1535"/>
      <c r="E1535" s="7"/>
      <c r="F1535" s="7"/>
      <c r="G1535"/>
      <c r="H1535"/>
    </row>
    <row r="1536" spans="1:8" ht="12.75">
      <c r="A1536"/>
      <c r="B1536"/>
      <c r="C1536"/>
      <c r="D1536"/>
      <c r="E1536" s="7"/>
      <c r="F1536" s="7"/>
      <c r="G1536"/>
      <c r="H1536"/>
    </row>
    <row r="1537" spans="1:8" ht="12.75">
      <c r="A1537"/>
      <c r="B1537"/>
      <c r="C1537"/>
      <c r="D1537"/>
      <c r="E1537" s="7"/>
      <c r="F1537" s="7"/>
      <c r="G1537"/>
      <c r="H1537"/>
    </row>
    <row r="1538" spans="1:8" ht="12.75">
      <c r="A1538"/>
      <c r="B1538"/>
      <c r="C1538"/>
      <c r="D1538"/>
      <c r="E1538" s="7"/>
      <c r="F1538" s="7"/>
      <c r="G1538"/>
      <c r="H1538"/>
    </row>
    <row r="1539" spans="1:8" ht="12.75">
      <c r="A1539"/>
      <c r="B1539"/>
      <c r="C1539"/>
      <c r="D1539"/>
      <c r="E1539" s="7"/>
      <c r="F1539" s="7"/>
      <c r="G1539"/>
      <c r="H1539"/>
    </row>
    <row r="1540" spans="1:8" ht="12.75">
      <c r="A1540"/>
      <c r="B1540"/>
      <c r="C1540"/>
      <c r="D1540"/>
      <c r="E1540" s="7"/>
      <c r="F1540" s="7"/>
      <c r="G1540"/>
      <c r="H1540"/>
    </row>
    <row r="1541" spans="1:8" ht="12.75">
      <c r="A1541"/>
      <c r="B1541"/>
      <c r="C1541"/>
      <c r="D1541"/>
      <c r="E1541" s="7"/>
      <c r="F1541" s="7"/>
      <c r="G1541"/>
      <c r="H1541"/>
    </row>
    <row r="1542" spans="1:8" ht="12.75">
      <c r="A1542"/>
      <c r="B1542"/>
      <c r="C1542"/>
      <c r="D1542"/>
      <c r="E1542" s="7"/>
      <c r="F1542" s="7"/>
      <c r="G1542"/>
      <c r="H1542"/>
    </row>
    <row r="1543" spans="1:8" ht="12.75">
      <c r="A1543"/>
      <c r="B1543"/>
      <c r="C1543"/>
      <c r="D1543"/>
      <c r="E1543" s="7"/>
      <c r="F1543" s="7"/>
      <c r="G1543"/>
      <c r="H1543"/>
    </row>
    <row r="1544" spans="1:8" ht="12.75">
      <c r="A1544"/>
      <c r="B1544"/>
      <c r="C1544"/>
      <c r="D1544"/>
      <c r="E1544" s="7"/>
      <c r="F1544" s="7"/>
      <c r="G1544"/>
      <c r="H1544"/>
    </row>
    <row r="1545" spans="1:8" ht="12.75">
      <c r="A1545"/>
      <c r="B1545"/>
      <c r="C1545"/>
      <c r="D1545"/>
      <c r="E1545" s="7"/>
      <c r="F1545" s="7"/>
      <c r="G1545"/>
      <c r="H1545"/>
    </row>
    <row r="1546" spans="1:8" ht="12.75">
      <c r="A1546"/>
      <c r="B1546"/>
      <c r="C1546"/>
      <c r="D1546"/>
      <c r="E1546" s="7"/>
      <c r="F1546" s="7"/>
      <c r="G1546"/>
      <c r="H1546"/>
    </row>
    <row r="1547" spans="1:8" ht="12.75">
      <c r="A1547"/>
      <c r="B1547"/>
      <c r="C1547"/>
      <c r="D1547"/>
      <c r="E1547" s="7"/>
      <c r="F1547" s="7"/>
      <c r="G1547"/>
      <c r="H1547"/>
    </row>
    <row r="1548" spans="1:8" ht="12.75">
      <c r="A1548"/>
      <c r="B1548"/>
      <c r="C1548"/>
      <c r="D1548"/>
      <c r="E1548" s="7"/>
      <c r="F1548" s="7"/>
      <c r="G1548"/>
      <c r="H1548"/>
    </row>
    <row r="1549" spans="1:8" ht="12.75">
      <c r="A1549"/>
      <c r="B1549"/>
      <c r="C1549"/>
      <c r="D1549"/>
      <c r="E1549" s="7"/>
      <c r="F1549" s="7"/>
      <c r="G1549"/>
      <c r="H1549"/>
    </row>
    <row r="1550" spans="1:8" ht="12.75">
      <c r="A1550"/>
      <c r="B1550"/>
      <c r="C1550"/>
      <c r="D1550"/>
      <c r="E1550" s="7"/>
      <c r="F1550" s="7"/>
      <c r="G1550"/>
      <c r="H1550"/>
    </row>
    <row r="1551" spans="1:8" ht="12.75">
      <c r="A1551"/>
      <c r="B1551"/>
      <c r="C1551"/>
      <c r="D1551"/>
      <c r="E1551" s="7"/>
      <c r="F1551" s="7"/>
      <c r="G1551"/>
      <c r="H1551"/>
    </row>
    <row r="1552" spans="1:8" ht="12.75">
      <c r="A1552"/>
      <c r="B1552"/>
      <c r="C1552"/>
      <c r="D1552"/>
      <c r="E1552" s="7"/>
      <c r="F1552" s="7"/>
      <c r="G1552"/>
      <c r="H1552"/>
    </row>
    <row r="1553" spans="1:8" ht="12.75">
      <c r="A1553"/>
      <c r="B1553"/>
      <c r="C1553"/>
      <c r="D1553"/>
      <c r="E1553" s="7"/>
      <c r="F1553" s="7"/>
      <c r="G1553"/>
      <c r="H1553"/>
    </row>
    <row r="1554" spans="1:8" ht="12.75">
      <c r="A1554"/>
      <c r="B1554"/>
      <c r="C1554"/>
      <c r="D1554"/>
      <c r="E1554" s="7"/>
      <c r="F1554" s="7"/>
      <c r="G1554"/>
      <c r="H1554"/>
    </row>
    <row r="1555" spans="1:8" ht="12.75">
      <c r="A1555"/>
      <c r="B1555"/>
      <c r="C1555"/>
      <c r="D1555"/>
      <c r="E1555" s="7"/>
      <c r="F1555" s="7"/>
      <c r="G1555"/>
      <c r="H1555"/>
    </row>
    <row r="1556" spans="1:8" ht="12.75">
      <c r="A1556"/>
      <c r="B1556"/>
      <c r="C1556"/>
      <c r="D1556"/>
      <c r="E1556" s="7"/>
      <c r="F1556" s="7"/>
      <c r="G1556"/>
      <c r="H1556"/>
    </row>
    <row r="1557" spans="1:8" ht="12.75">
      <c r="A1557"/>
      <c r="B1557"/>
      <c r="C1557"/>
      <c r="D1557"/>
      <c r="E1557" s="7"/>
      <c r="F1557" s="7"/>
      <c r="G1557"/>
      <c r="H1557"/>
    </row>
    <row r="1558" spans="1:8" ht="12.75">
      <c r="A1558"/>
      <c r="B1558"/>
      <c r="C1558"/>
      <c r="D1558"/>
      <c r="E1558" s="7"/>
      <c r="F1558" s="7"/>
      <c r="G1558"/>
      <c r="H1558"/>
    </row>
    <row r="1559" spans="1:8" ht="12.75">
      <c r="A1559"/>
      <c r="B1559"/>
      <c r="C1559"/>
      <c r="D1559"/>
      <c r="E1559" s="7"/>
      <c r="F1559" s="7"/>
      <c r="G1559"/>
      <c r="H1559"/>
    </row>
    <row r="1560" spans="1:8" ht="12.75">
      <c r="A1560"/>
      <c r="B1560"/>
      <c r="C1560"/>
      <c r="D1560"/>
      <c r="E1560" s="7"/>
      <c r="F1560" s="7"/>
      <c r="G1560"/>
      <c r="H1560"/>
    </row>
    <row r="1561" spans="1:8" ht="12.75">
      <c r="A1561"/>
      <c r="B1561"/>
      <c r="C1561"/>
      <c r="D1561"/>
      <c r="E1561" s="7"/>
      <c r="F1561" s="7"/>
      <c r="G1561"/>
      <c r="H1561"/>
    </row>
    <row r="1562" spans="1:8" ht="12.75">
      <c r="A1562"/>
      <c r="B1562"/>
      <c r="C1562"/>
      <c r="D1562"/>
      <c r="E1562" s="7"/>
      <c r="F1562" s="7"/>
      <c r="G1562"/>
      <c r="H1562"/>
    </row>
    <row r="1563" spans="1:8" ht="12.75">
      <c r="A1563"/>
      <c r="B1563"/>
      <c r="C1563"/>
      <c r="D1563"/>
      <c r="E1563" s="7"/>
      <c r="F1563" s="7"/>
      <c r="G1563"/>
      <c r="H1563"/>
    </row>
    <row r="1564" spans="1:8" ht="12.75">
      <c r="A1564"/>
      <c r="B1564"/>
      <c r="C1564"/>
      <c r="D1564"/>
      <c r="E1564" s="7"/>
      <c r="F1564" s="7"/>
      <c r="G1564"/>
      <c r="H1564"/>
    </row>
    <row r="1565" spans="1:8" ht="12.75">
      <c r="A1565"/>
      <c r="B1565"/>
      <c r="C1565"/>
      <c r="D1565"/>
      <c r="E1565" s="7"/>
      <c r="F1565" s="7"/>
      <c r="G1565"/>
      <c r="H1565"/>
    </row>
    <row r="1566" spans="1:8" ht="12.75">
      <c r="A1566"/>
      <c r="B1566"/>
      <c r="C1566"/>
      <c r="D1566"/>
      <c r="E1566" s="7"/>
      <c r="F1566" s="7"/>
      <c r="G1566"/>
      <c r="H1566"/>
    </row>
    <row r="1567" spans="1:8" ht="12.75">
      <c r="A1567"/>
      <c r="B1567"/>
      <c r="C1567"/>
      <c r="D1567"/>
      <c r="E1567" s="7"/>
      <c r="F1567" s="7"/>
      <c r="G1567"/>
      <c r="H1567"/>
    </row>
    <row r="1568" spans="1:8" ht="12.75">
      <c r="A1568"/>
      <c r="B1568"/>
      <c r="C1568"/>
      <c r="D1568"/>
      <c r="E1568" s="7"/>
      <c r="F1568" s="7"/>
      <c r="G1568"/>
      <c r="H1568"/>
    </row>
    <row r="1569" spans="1:8" ht="12.75">
      <c r="A1569"/>
      <c r="B1569"/>
      <c r="C1569"/>
      <c r="D1569"/>
      <c r="E1569" s="7"/>
      <c r="F1569" s="7"/>
      <c r="G1569"/>
      <c r="H1569"/>
    </row>
    <row r="1570" spans="1:8" ht="12.75">
      <c r="A1570"/>
      <c r="B1570"/>
      <c r="C1570"/>
      <c r="D1570"/>
      <c r="E1570" s="7"/>
      <c r="F1570" s="7"/>
      <c r="G1570"/>
      <c r="H1570"/>
    </row>
    <row r="1571" spans="1:8" ht="12.75">
      <c r="A1571"/>
      <c r="B1571"/>
      <c r="C1571"/>
      <c r="D1571"/>
      <c r="E1571" s="7"/>
      <c r="F1571" s="7"/>
      <c r="G1571"/>
      <c r="H1571"/>
    </row>
    <row r="1572" spans="1:8" ht="12.75">
      <c r="A1572"/>
      <c r="B1572"/>
      <c r="C1572"/>
      <c r="D1572"/>
      <c r="E1572" s="7"/>
      <c r="F1572" s="7"/>
      <c r="G1572"/>
      <c r="H1572"/>
    </row>
    <row r="1573" spans="1:8" ht="12.75">
      <c r="A1573"/>
      <c r="B1573"/>
      <c r="C1573"/>
      <c r="D1573"/>
      <c r="E1573" s="7"/>
      <c r="F1573" s="7"/>
      <c r="G1573"/>
      <c r="H1573"/>
    </row>
    <row r="1574" spans="1:8" ht="12.75">
      <c r="A1574"/>
      <c r="B1574"/>
      <c r="C1574"/>
      <c r="D1574"/>
      <c r="E1574" s="7"/>
      <c r="F1574" s="7"/>
      <c r="G1574"/>
      <c r="H1574"/>
    </row>
    <row r="1575" spans="1:8" ht="12.75">
      <c r="A1575"/>
      <c r="B1575"/>
      <c r="C1575"/>
      <c r="D1575"/>
      <c r="E1575" s="7"/>
      <c r="F1575" s="7"/>
      <c r="G1575"/>
      <c r="H1575"/>
    </row>
    <row r="1576" spans="1:8" ht="12.75">
      <c r="A1576"/>
      <c r="B1576"/>
      <c r="C1576"/>
      <c r="D1576"/>
      <c r="E1576" s="7"/>
      <c r="F1576" s="7"/>
      <c r="G1576"/>
      <c r="H1576"/>
    </row>
    <row r="1577" spans="1:8" ht="12.75">
      <c r="A1577"/>
      <c r="B1577"/>
      <c r="C1577"/>
      <c r="D1577"/>
      <c r="E1577" s="7"/>
      <c r="F1577" s="7"/>
      <c r="G1577"/>
      <c r="H1577"/>
    </row>
    <row r="1578" spans="1:8" ht="12.75">
      <c r="A1578"/>
      <c r="B1578"/>
      <c r="C1578"/>
      <c r="D1578"/>
      <c r="E1578" s="7"/>
      <c r="F1578" s="7"/>
      <c r="G1578"/>
      <c r="H1578"/>
    </row>
    <row r="1579" spans="1:8" ht="12.75">
      <c r="A1579"/>
      <c r="B1579"/>
      <c r="C1579"/>
      <c r="D1579"/>
      <c r="E1579" s="7"/>
      <c r="F1579" s="7"/>
      <c r="G1579"/>
      <c r="H1579"/>
    </row>
    <row r="1580" spans="1:8" ht="12.75">
      <c r="A1580"/>
      <c r="B1580"/>
      <c r="C1580"/>
      <c r="D1580"/>
      <c r="E1580" s="7"/>
      <c r="F1580" s="7"/>
      <c r="G1580"/>
      <c r="H1580"/>
    </row>
    <row r="1581" spans="1:8" ht="12.75">
      <c r="A1581"/>
      <c r="B1581"/>
      <c r="C1581"/>
      <c r="D1581"/>
      <c r="E1581" s="7"/>
      <c r="F1581" s="7"/>
      <c r="G1581"/>
      <c r="H1581"/>
    </row>
    <row r="1582" spans="1:8" ht="12.75">
      <c r="A1582"/>
      <c r="B1582"/>
      <c r="C1582"/>
      <c r="D1582"/>
      <c r="E1582" s="7"/>
      <c r="F1582" s="7"/>
      <c r="G1582"/>
      <c r="H1582"/>
    </row>
    <row r="1583" spans="1:8" ht="12.75">
      <c r="A1583"/>
      <c r="B1583"/>
      <c r="C1583"/>
      <c r="D1583"/>
      <c r="E1583" s="7"/>
      <c r="F1583" s="7"/>
      <c r="G1583"/>
      <c r="H1583"/>
    </row>
    <row r="1584" spans="1:8" ht="12.75">
      <c r="A1584"/>
      <c r="B1584"/>
      <c r="C1584"/>
      <c r="D1584"/>
      <c r="E1584" s="7"/>
      <c r="F1584" s="7"/>
      <c r="G1584"/>
      <c r="H1584"/>
    </row>
    <row r="1585" spans="1:8" ht="12.75">
      <c r="A1585"/>
      <c r="B1585"/>
      <c r="C1585"/>
      <c r="D1585"/>
      <c r="E1585" s="7"/>
      <c r="F1585" s="7"/>
      <c r="G1585"/>
      <c r="H1585"/>
    </row>
    <row r="1586" spans="1:8" ht="12.75">
      <c r="A1586"/>
      <c r="B1586"/>
      <c r="C1586"/>
      <c r="D1586"/>
      <c r="E1586" s="7"/>
      <c r="F1586" s="7"/>
      <c r="G1586"/>
      <c r="H1586"/>
    </row>
    <row r="1587" spans="1:8" ht="12.75">
      <c r="A1587"/>
      <c r="B1587"/>
      <c r="C1587"/>
      <c r="D1587"/>
      <c r="E1587" s="7"/>
      <c r="F1587" s="7"/>
      <c r="G1587"/>
      <c r="H1587"/>
    </row>
    <row r="1588" spans="1:8" ht="12.75">
      <c r="A1588"/>
      <c r="B1588"/>
      <c r="C1588"/>
      <c r="D1588"/>
      <c r="E1588" s="7"/>
      <c r="F1588" s="7"/>
      <c r="G1588"/>
      <c r="H1588"/>
    </row>
    <row r="1589" spans="1:8" ht="12.75">
      <c r="A1589"/>
      <c r="B1589"/>
      <c r="C1589"/>
      <c r="D1589"/>
      <c r="E1589" s="7"/>
      <c r="F1589" s="7"/>
      <c r="G1589"/>
      <c r="H1589"/>
    </row>
    <row r="1590" spans="1:8" ht="12.75">
      <c r="A1590"/>
      <c r="B1590"/>
      <c r="C1590"/>
      <c r="D1590"/>
      <c r="E1590" s="7"/>
      <c r="F1590" s="7"/>
      <c r="G1590"/>
      <c r="H1590"/>
    </row>
    <row r="1591" spans="1:8" ht="12.75">
      <c r="A1591"/>
      <c r="B1591"/>
      <c r="C1591"/>
      <c r="D1591"/>
      <c r="E1591" s="7"/>
      <c r="F1591" s="7"/>
      <c r="G1591"/>
      <c r="H1591"/>
    </row>
    <row r="1592" spans="1:8" ht="12.75">
      <c r="A1592"/>
      <c r="B1592"/>
      <c r="C1592"/>
      <c r="D1592"/>
      <c r="E1592" s="7"/>
      <c r="F1592" s="7"/>
      <c r="G1592"/>
      <c r="H1592"/>
    </row>
    <row r="1593" spans="1:8" ht="12.75">
      <c r="A1593"/>
      <c r="B1593"/>
      <c r="C1593"/>
      <c r="D1593"/>
      <c r="E1593" s="7"/>
      <c r="F1593" s="7"/>
      <c r="G1593"/>
      <c r="H1593"/>
    </row>
    <row r="1594" spans="1:8" ht="12.75">
      <c r="A1594"/>
      <c r="B1594"/>
      <c r="C1594"/>
      <c r="D1594"/>
      <c r="E1594" s="7"/>
      <c r="F1594" s="7"/>
      <c r="G1594"/>
      <c r="H1594"/>
    </row>
    <row r="1595" spans="1:8" ht="12.75">
      <c r="A1595"/>
      <c r="B1595"/>
      <c r="C1595"/>
      <c r="D1595"/>
      <c r="E1595" s="7"/>
      <c r="F1595" s="7"/>
      <c r="G1595"/>
      <c r="H1595"/>
    </row>
    <row r="1596" spans="1:8" ht="12.75">
      <c r="A1596"/>
      <c r="B1596"/>
      <c r="C1596"/>
      <c r="D1596"/>
      <c r="E1596" s="7"/>
      <c r="F1596" s="7"/>
      <c r="G1596"/>
      <c r="H1596"/>
    </row>
    <row r="1597" spans="1:8" ht="12.75">
      <c r="A1597"/>
      <c r="B1597"/>
      <c r="C1597"/>
      <c r="D1597"/>
      <c r="E1597" s="7"/>
      <c r="F1597" s="7"/>
      <c r="G1597"/>
      <c r="H1597"/>
    </row>
    <row r="1598" spans="1:8" ht="12.75">
      <c r="A1598"/>
      <c r="B1598"/>
      <c r="C1598"/>
      <c r="D1598"/>
      <c r="E1598" s="7"/>
      <c r="F1598" s="7"/>
      <c r="G1598"/>
      <c r="H1598"/>
    </row>
    <row r="1599" spans="1:8" ht="12.75">
      <c r="A1599"/>
      <c r="B1599"/>
      <c r="C1599"/>
      <c r="D1599"/>
      <c r="E1599" s="7"/>
      <c r="F1599" s="7"/>
      <c r="G1599"/>
      <c r="H1599"/>
    </row>
    <row r="1600" spans="1:8" ht="12.75">
      <c r="A1600"/>
      <c r="B1600"/>
      <c r="C1600"/>
      <c r="D1600"/>
      <c r="E1600" s="7"/>
      <c r="F1600" s="7"/>
      <c r="G1600"/>
      <c r="H1600"/>
    </row>
    <row r="1601" spans="1:8" ht="12.75">
      <c r="A1601"/>
      <c r="B1601"/>
      <c r="C1601"/>
      <c r="D1601"/>
      <c r="E1601" s="7"/>
      <c r="F1601" s="7"/>
      <c r="G1601"/>
      <c r="H1601"/>
    </row>
    <row r="1602" spans="1:8" ht="12.75">
      <c r="A1602"/>
      <c r="B1602"/>
      <c r="C1602"/>
      <c r="D1602"/>
      <c r="E1602" s="7"/>
      <c r="F1602" s="7"/>
      <c r="G1602"/>
      <c r="H1602"/>
    </row>
    <row r="1603" spans="1:8" ht="12.75">
      <c r="A1603"/>
      <c r="B1603"/>
      <c r="C1603"/>
      <c r="D1603"/>
      <c r="E1603" s="7"/>
      <c r="F1603" s="7"/>
      <c r="G1603"/>
      <c r="H1603"/>
    </row>
    <row r="1604" spans="1:8" ht="12.75">
      <c r="A1604"/>
      <c r="B1604"/>
      <c r="C1604"/>
      <c r="D1604"/>
      <c r="E1604" s="7"/>
      <c r="F1604" s="7"/>
      <c r="G1604"/>
      <c r="H1604"/>
    </row>
    <row r="1605" spans="1:8" ht="12.75">
      <c r="A1605"/>
      <c r="B1605"/>
      <c r="C1605"/>
      <c r="D1605"/>
      <c r="E1605" s="7"/>
      <c r="F1605" s="7"/>
      <c r="G1605"/>
      <c r="H1605"/>
    </row>
    <row r="1606" spans="1:8" ht="12.75">
      <c r="A1606"/>
      <c r="B1606"/>
      <c r="C1606"/>
      <c r="D1606"/>
      <c r="E1606" s="7"/>
      <c r="F1606" s="7"/>
      <c r="G1606"/>
      <c r="H1606"/>
    </row>
    <row r="1607" spans="1:8" ht="12.75">
      <c r="A1607"/>
      <c r="B1607"/>
      <c r="C1607"/>
      <c r="D1607"/>
      <c r="E1607" s="7"/>
      <c r="F1607" s="7"/>
      <c r="G1607"/>
      <c r="H1607"/>
    </row>
    <row r="1608" spans="1:8" ht="12.75">
      <c r="A1608"/>
      <c r="B1608"/>
      <c r="C1608"/>
      <c r="D1608"/>
      <c r="E1608" s="7"/>
      <c r="F1608" s="7"/>
      <c r="G1608"/>
      <c r="H1608"/>
    </row>
    <row r="1609" spans="1:8" ht="12.75">
      <c r="A1609"/>
      <c r="B1609"/>
      <c r="C1609"/>
      <c r="D1609"/>
      <c r="E1609" s="7"/>
      <c r="F1609" s="7"/>
      <c r="G1609"/>
      <c r="H1609"/>
    </row>
    <row r="1610" spans="1:8" ht="12.75">
      <c r="A1610"/>
      <c r="B1610"/>
      <c r="C1610"/>
      <c r="D1610"/>
      <c r="E1610" s="7"/>
      <c r="F1610" s="7"/>
      <c r="G1610"/>
      <c r="H1610"/>
    </row>
    <row r="1611" spans="1:8" ht="12.75">
      <c r="A1611"/>
      <c r="B1611"/>
      <c r="C1611"/>
      <c r="D1611"/>
      <c r="E1611" s="7"/>
      <c r="F1611" s="7"/>
      <c r="G1611"/>
      <c r="H1611"/>
    </row>
    <row r="1612" spans="1:8" ht="12.75">
      <c r="A1612"/>
      <c r="B1612"/>
      <c r="C1612"/>
      <c r="D1612"/>
      <c r="E1612" s="7"/>
      <c r="F1612" s="7"/>
      <c r="G1612"/>
      <c r="H1612"/>
    </row>
    <row r="1613" spans="1:8" ht="12.75">
      <c r="A1613"/>
      <c r="B1613"/>
      <c r="C1613"/>
      <c r="D1613"/>
      <c r="E1613" s="7"/>
      <c r="F1613" s="7"/>
      <c r="G1613"/>
      <c r="H1613"/>
    </row>
    <row r="1614" spans="1:8" ht="12.75">
      <c r="A1614"/>
      <c r="B1614"/>
      <c r="C1614"/>
      <c r="D1614"/>
      <c r="E1614" s="7"/>
      <c r="F1614" s="7"/>
      <c r="G1614"/>
      <c r="H1614"/>
    </row>
    <row r="1615" spans="1:8" ht="12.75">
      <c r="A1615"/>
      <c r="B1615"/>
      <c r="C1615"/>
      <c r="D1615"/>
      <c r="E1615" s="7"/>
      <c r="F1615" s="7"/>
      <c r="G1615"/>
      <c r="H1615"/>
    </row>
    <row r="1616" spans="1:8" ht="12.75">
      <c r="A1616"/>
      <c r="B1616"/>
      <c r="C1616"/>
      <c r="D1616"/>
      <c r="E1616" s="7"/>
      <c r="F1616" s="7"/>
      <c r="G1616"/>
      <c r="H1616"/>
    </row>
    <row r="1617" spans="1:8" ht="12.75">
      <c r="A1617"/>
      <c r="B1617"/>
      <c r="C1617"/>
      <c r="D1617"/>
      <c r="E1617" s="7"/>
      <c r="F1617" s="7"/>
      <c r="G1617"/>
      <c r="H1617"/>
    </row>
    <row r="1618" spans="1:8" ht="12.75">
      <c r="A1618"/>
      <c r="B1618"/>
      <c r="C1618"/>
      <c r="D1618"/>
      <c r="E1618" s="7"/>
      <c r="F1618" s="7"/>
      <c r="G1618"/>
      <c r="H1618"/>
    </row>
    <row r="1619" spans="1:8" ht="12.75">
      <c r="A1619"/>
      <c r="B1619"/>
      <c r="C1619"/>
      <c r="D1619"/>
      <c r="E1619" s="7"/>
      <c r="F1619" s="7"/>
      <c r="G1619"/>
      <c r="H1619"/>
    </row>
    <row r="1620" spans="1:8" ht="12.75">
      <c r="A1620"/>
      <c r="B1620"/>
      <c r="C1620"/>
      <c r="D1620"/>
      <c r="E1620" s="7"/>
      <c r="F1620" s="7"/>
      <c r="G1620"/>
      <c r="H1620"/>
    </row>
    <row r="1621" spans="1:8" ht="12.75">
      <c r="A1621"/>
      <c r="B1621"/>
      <c r="C1621"/>
      <c r="D1621"/>
      <c r="E1621" s="7"/>
      <c r="F1621" s="7"/>
      <c r="G1621"/>
      <c r="H1621"/>
    </row>
    <row r="1622" spans="1:8" ht="12.75">
      <c r="A1622"/>
      <c r="B1622"/>
      <c r="C1622"/>
      <c r="D1622"/>
      <c r="E1622" s="7"/>
      <c r="F1622" s="7"/>
      <c r="G1622"/>
      <c r="H1622"/>
    </row>
    <row r="1623" spans="1:8" ht="12.75">
      <c r="A1623"/>
      <c r="B1623"/>
      <c r="C1623"/>
      <c r="D1623"/>
      <c r="E1623" s="7"/>
      <c r="F1623" s="7"/>
      <c r="G1623"/>
      <c r="H1623"/>
    </row>
    <row r="1624" spans="1:8" ht="12.75">
      <c r="A1624"/>
      <c r="B1624"/>
      <c r="C1624"/>
      <c r="D1624"/>
      <c r="E1624" s="7"/>
      <c r="F1624" s="7"/>
      <c r="G1624"/>
      <c r="H1624"/>
    </row>
    <row r="1625" spans="1:8" ht="12.75">
      <c r="A1625"/>
      <c r="B1625"/>
      <c r="C1625"/>
      <c r="D1625"/>
      <c r="E1625" s="7"/>
      <c r="F1625" s="7"/>
      <c r="G1625"/>
      <c r="H1625"/>
    </row>
    <row r="1626" spans="1:8" ht="12.75">
      <c r="A1626"/>
      <c r="B1626"/>
      <c r="C1626"/>
      <c r="D1626"/>
      <c r="E1626" s="7"/>
      <c r="F1626" s="7"/>
      <c r="G1626"/>
      <c r="H1626"/>
    </row>
    <row r="1627" spans="1:8" ht="12.75">
      <c r="A1627"/>
      <c r="B1627"/>
      <c r="C1627"/>
      <c r="D1627"/>
      <c r="E1627" s="7"/>
      <c r="F1627" s="7"/>
      <c r="G1627"/>
      <c r="H1627"/>
    </row>
    <row r="1628" spans="1:8" ht="12.75">
      <c r="A1628"/>
      <c r="B1628"/>
      <c r="C1628"/>
      <c r="D1628"/>
      <c r="E1628" s="7"/>
      <c r="F1628" s="7"/>
      <c r="G1628"/>
      <c r="H1628"/>
    </row>
    <row r="1629" spans="1:8" ht="12.75">
      <c r="A1629"/>
      <c r="B1629"/>
      <c r="C1629"/>
      <c r="D1629"/>
      <c r="E1629" s="7"/>
      <c r="F1629" s="7"/>
      <c r="G1629"/>
      <c r="H1629"/>
    </row>
    <row r="1630" spans="1:8" ht="12.75">
      <c r="A1630"/>
      <c r="B1630"/>
      <c r="C1630"/>
      <c r="D1630"/>
      <c r="E1630" s="7"/>
      <c r="F1630" s="7"/>
      <c r="G1630"/>
      <c r="H1630"/>
    </row>
    <row r="1631" spans="1:8" ht="12.75">
      <c r="A1631"/>
      <c r="B1631"/>
      <c r="C1631"/>
      <c r="D1631"/>
      <c r="E1631" s="7"/>
      <c r="F1631" s="7"/>
      <c r="G1631"/>
      <c r="H1631"/>
    </row>
    <row r="1632" spans="1:8" ht="12.75">
      <c r="A1632"/>
      <c r="B1632"/>
      <c r="C1632"/>
      <c r="D1632"/>
      <c r="E1632" s="7"/>
      <c r="F1632" s="7"/>
      <c r="G1632"/>
      <c r="H1632"/>
    </row>
    <row r="1633" spans="1:8" ht="12.75">
      <c r="A1633"/>
      <c r="B1633"/>
      <c r="C1633"/>
      <c r="D1633"/>
      <c r="E1633" s="7"/>
      <c r="F1633" s="7"/>
      <c r="G1633"/>
      <c r="H1633"/>
    </row>
    <row r="1634" spans="1:8" ht="12.75">
      <c r="A1634"/>
      <c r="B1634"/>
      <c r="C1634"/>
      <c r="D1634"/>
      <c r="E1634" s="7"/>
      <c r="F1634" s="7"/>
      <c r="G1634"/>
      <c r="H1634"/>
    </row>
    <row r="1635" spans="1:8" ht="12.75">
      <c r="A1635"/>
      <c r="B1635"/>
      <c r="C1635"/>
      <c r="D1635"/>
      <c r="E1635" s="7"/>
      <c r="F1635" s="7"/>
      <c r="G1635"/>
      <c r="H1635"/>
    </row>
    <row r="1636" spans="1:8" ht="12.75">
      <c r="A1636"/>
      <c r="B1636"/>
      <c r="C1636"/>
      <c r="D1636"/>
      <c r="E1636" s="7"/>
      <c r="F1636" s="7"/>
      <c r="G1636"/>
      <c r="H1636"/>
    </row>
    <row r="1637" spans="1:8" ht="12.75">
      <c r="A1637"/>
      <c r="B1637"/>
      <c r="C1637"/>
      <c r="D1637"/>
      <c r="E1637" s="7"/>
      <c r="F1637" s="7"/>
      <c r="G1637"/>
      <c r="H1637"/>
    </row>
    <row r="1638" spans="1:8" ht="12.75">
      <c r="A1638"/>
      <c r="B1638"/>
      <c r="C1638"/>
      <c r="D1638"/>
      <c r="E1638" s="7"/>
      <c r="F1638" s="7"/>
      <c r="G1638"/>
      <c r="H1638"/>
    </row>
    <row r="1639" spans="1:8" ht="12.75">
      <c r="A1639"/>
      <c r="B1639"/>
      <c r="C1639"/>
      <c r="D1639"/>
      <c r="E1639" s="7"/>
      <c r="F1639" s="7"/>
      <c r="G1639"/>
      <c r="H1639"/>
    </row>
    <row r="1640" spans="1:8" ht="12.75">
      <c r="A1640"/>
      <c r="B1640"/>
      <c r="C1640"/>
      <c r="D1640"/>
      <c r="E1640" s="7"/>
      <c r="F1640" s="7"/>
      <c r="G1640"/>
      <c r="H1640"/>
    </row>
    <row r="1641" spans="1:8" ht="12.75">
      <c r="A1641"/>
      <c r="B1641"/>
      <c r="C1641"/>
      <c r="D1641"/>
      <c r="E1641" s="7"/>
      <c r="F1641" s="7"/>
      <c r="G1641"/>
      <c r="H1641"/>
    </row>
    <row r="1642" spans="1:8" ht="12.75">
      <c r="A1642"/>
      <c r="B1642"/>
      <c r="C1642"/>
      <c r="D1642"/>
      <c r="E1642" s="7"/>
      <c r="F1642" s="7"/>
      <c r="G1642"/>
      <c r="H1642"/>
    </row>
    <row r="1643" spans="1:8" ht="12.75">
      <c r="A1643"/>
      <c r="B1643"/>
      <c r="C1643"/>
      <c r="D1643"/>
      <c r="E1643" s="7"/>
      <c r="F1643" s="7"/>
      <c r="G1643"/>
      <c r="H1643"/>
    </row>
    <row r="1644" spans="1:8" ht="12.75">
      <c r="A1644"/>
      <c r="B1644"/>
      <c r="C1644"/>
      <c r="D1644"/>
      <c r="E1644" s="7"/>
      <c r="F1644" s="7"/>
      <c r="G1644"/>
      <c r="H1644"/>
    </row>
    <row r="1645" spans="1:8" ht="12.75">
      <c r="A1645"/>
      <c r="B1645"/>
      <c r="C1645"/>
      <c r="D1645"/>
      <c r="E1645" s="7"/>
      <c r="F1645" s="7"/>
      <c r="G1645"/>
      <c r="H1645"/>
    </row>
    <row r="1646" spans="1:8" ht="12.75">
      <c r="A1646"/>
      <c r="B1646"/>
      <c r="C1646"/>
      <c r="D1646"/>
      <c r="E1646" s="7"/>
      <c r="F1646" s="7"/>
      <c r="G1646"/>
      <c r="H1646"/>
    </row>
    <row r="1647" spans="1:8" ht="12.75">
      <c r="A1647"/>
      <c r="B1647"/>
      <c r="C1647"/>
      <c r="D1647"/>
      <c r="E1647" s="7"/>
      <c r="F1647" s="7"/>
      <c r="G1647"/>
      <c r="H1647"/>
    </row>
    <row r="1648" spans="1:8" ht="12.75">
      <c r="A1648"/>
      <c r="B1648"/>
      <c r="C1648"/>
      <c r="D1648"/>
      <c r="E1648" s="7"/>
      <c r="F1648" s="7"/>
      <c r="G1648"/>
      <c r="H1648"/>
    </row>
    <row r="1649" spans="1:8" ht="12.75">
      <c r="A1649"/>
      <c r="B1649"/>
      <c r="C1649"/>
      <c r="D1649"/>
      <c r="E1649" s="7"/>
      <c r="F1649" s="7"/>
      <c r="G1649"/>
      <c r="H1649"/>
    </row>
    <row r="1650" spans="1:8" ht="12.75">
      <c r="A1650"/>
      <c r="B1650"/>
      <c r="C1650"/>
      <c r="D1650"/>
      <c r="E1650" s="7"/>
      <c r="F1650" s="7"/>
      <c r="G1650"/>
      <c r="H1650"/>
    </row>
    <row r="1651" spans="1:8" ht="12.75">
      <c r="A1651"/>
      <c r="B1651"/>
      <c r="C1651"/>
      <c r="D1651"/>
      <c r="E1651" s="7"/>
      <c r="F1651" s="7"/>
      <c r="G1651"/>
      <c r="H1651"/>
    </row>
    <row r="1652" spans="1:8" ht="12.75">
      <c r="A1652"/>
      <c r="B1652"/>
      <c r="C1652"/>
      <c r="D1652"/>
      <c r="E1652" s="7"/>
      <c r="F1652" s="7"/>
      <c r="G1652"/>
      <c r="H1652"/>
    </row>
    <row r="1653" spans="1:8" ht="12.75">
      <c r="A1653"/>
      <c r="B1653"/>
      <c r="C1653"/>
      <c r="D1653"/>
      <c r="E1653" s="7"/>
      <c r="F1653" s="7"/>
      <c r="G1653"/>
      <c r="H1653"/>
    </row>
    <row r="1654" spans="1:8" ht="12.75">
      <c r="A1654"/>
      <c r="B1654"/>
      <c r="C1654"/>
      <c r="D1654"/>
      <c r="E1654" s="7"/>
      <c r="F1654" s="7"/>
      <c r="G1654"/>
      <c r="H1654"/>
    </row>
    <row r="1655" spans="1:8" ht="12.75">
      <c r="A1655"/>
      <c r="B1655"/>
      <c r="C1655"/>
      <c r="D1655"/>
      <c r="E1655" s="7"/>
      <c r="F1655" s="7"/>
      <c r="G1655"/>
      <c r="H1655"/>
    </row>
    <row r="1656" spans="1:8" ht="12.75">
      <c r="A1656"/>
      <c r="B1656"/>
      <c r="C1656"/>
      <c r="D1656"/>
      <c r="E1656" s="7"/>
      <c r="F1656" s="7"/>
      <c r="G1656"/>
      <c r="H1656"/>
    </row>
    <row r="1657" spans="1:8" ht="12.75">
      <c r="A1657"/>
      <c r="B1657"/>
      <c r="C1657"/>
      <c r="D1657"/>
      <c r="E1657" s="7"/>
      <c r="F1657" s="7"/>
      <c r="G1657"/>
      <c r="H1657"/>
    </row>
    <row r="1658" spans="1:8" ht="12.75">
      <c r="A1658"/>
      <c r="B1658"/>
      <c r="C1658"/>
      <c r="D1658"/>
      <c r="E1658" s="7"/>
      <c r="F1658" s="7"/>
      <c r="G1658"/>
      <c r="H1658"/>
    </row>
    <row r="1659" spans="1:8" ht="12.75">
      <c r="A1659"/>
      <c r="B1659"/>
      <c r="C1659"/>
      <c r="D1659"/>
      <c r="E1659" s="7"/>
      <c r="F1659" s="7"/>
      <c r="G1659"/>
      <c r="H1659"/>
    </row>
    <row r="1660" spans="1:8" ht="12.75">
      <c r="A1660"/>
      <c r="B1660"/>
      <c r="C1660"/>
      <c r="D1660"/>
      <c r="E1660" s="7"/>
      <c r="F1660" s="7"/>
      <c r="G1660"/>
      <c r="H1660"/>
    </row>
    <row r="1661" spans="1:8" ht="12.75">
      <c r="A1661"/>
      <c r="B1661"/>
      <c r="C1661"/>
      <c r="D1661"/>
      <c r="E1661" s="7"/>
      <c r="F1661" s="7"/>
      <c r="G1661"/>
      <c r="H1661"/>
    </row>
    <row r="1662" spans="1:8" ht="12.75">
      <c r="A1662"/>
      <c r="B1662"/>
      <c r="C1662"/>
      <c r="D1662"/>
      <c r="E1662" s="7"/>
      <c r="F1662" s="7"/>
      <c r="G1662"/>
      <c r="H1662"/>
    </row>
    <row r="1663" spans="1:8" ht="12.75">
      <c r="A1663"/>
      <c r="B1663"/>
      <c r="C1663"/>
      <c r="D1663"/>
      <c r="E1663" s="7"/>
      <c r="F1663" s="7"/>
      <c r="G1663"/>
      <c r="H1663"/>
    </row>
    <row r="1664" spans="1:8" ht="12.75">
      <c r="A1664"/>
      <c r="B1664"/>
      <c r="C1664"/>
      <c r="D1664"/>
      <c r="E1664" s="7"/>
      <c r="F1664" s="7"/>
      <c r="G1664"/>
      <c r="H1664"/>
    </row>
    <row r="1665" spans="1:8" ht="12.75">
      <c r="A1665"/>
      <c r="B1665"/>
      <c r="C1665"/>
      <c r="D1665"/>
      <c r="E1665" s="7"/>
      <c r="F1665" s="7"/>
      <c r="G1665"/>
      <c r="H1665"/>
    </row>
    <row r="1666" spans="1:8" ht="12.75">
      <c r="A1666"/>
      <c r="B1666"/>
      <c r="C1666"/>
      <c r="D1666"/>
      <c r="E1666" s="7"/>
      <c r="F1666" s="7"/>
      <c r="G1666"/>
      <c r="H1666"/>
    </row>
    <row r="1667" spans="1:8" ht="12.75">
      <c r="A1667"/>
      <c r="B1667"/>
      <c r="C1667"/>
      <c r="D1667"/>
      <c r="E1667" s="7"/>
      <c r="F1667" s="7"/>
      <c r="G1667"/>
      <c r="H1667"/>
    </row>
    <row r="1668" spans="1:8" ht="12.75">
      <c r="A1668"/>
      <c r="B1668"/>
      <c r="C1668"/>
      <c r="D1668"/>
      <c r="E1668" s="7"/>
      <c r="F1668" s="7"/>
      <c r="G1668"/>
      <c r="H1668"/>
    </row>
    <row r="1669" spans="1:8" ht="12.75">
      <c r="A1669"/>
      <c r="B1669"/>
      <c r="C1669"/>
      <c r="D1669"/>
      <c r="E1669" s="7"/>
      <c r="F1669" s="7"/>
      <c r="G1669"/>
      <c r="H1669"/>
    </row>
    <row r="1670" spans="1:8" ht="12.75">
      <c r="A1670"/>
      <c r="B1670"/>
      <c r="C1670"/>
      <c r="D1670"/>
      <c r="E1670" s="7"/>
      <c r="F1670" s="7"/>
      <c r="G1670"/>
      <c r="H1670"/>
    </row>
    <row r="1671" spans="1:8" ht="12.75">
      <c r="A1671"/>
      <c r="B1671"/>
      <c r="C1671"/>
      <c r="D1671"/>
      <c r="E1671" s="7"/>
      <c r="F1671" s="7"/>
      <c r="G1671"/>
      <c r="H1671"/>
    </row>
    <row r="1672" spans="1:8" ht="12.75">
      <c r="A1672"/>
      <c r="B1672"/>
      <c r="C1672"/>
      <c r="D1672"/>
      <c r="E1672" s="7"/>
      <c r="F1672" s="7"/>
      <c r="G1672"/>
      <c r="H1672"/>
    </row>
    <row r="1673" spans="1:8" ht="12.75">
      <c r="A1673"/>
      <c r="B1673"/>
      <c r="C1673"/>
      <c r="D1673"/>
      <c r="E1673" s="7"/>
      <c r="F1673" s="7"/>
      <c r="G1673"/>
      <c r="H1673"/>
    </row>
    <row r="1674" spans="1:8" ht="12.75">
      <c r="A1674"/>
      <c r="B1674"/>
      <c r="C1674"/>
      <c r="D1674"/>
      <c r="E1674" s="7"/>
      <c r="F1674" s="7"/>
      <c r="G1674"/>
      <c r="H1674"/>
    </row>
    <row r="1675" spans="1:8" ht="12.75">
      <c r="A1675"/>
      <c r="B1675"/>
      <c r="C1675"/>
      <c r="D1675"/>
      <c r="E1675" s="7"/>
      <c r="F1675" s="7"/>
      <c r="G1675"/>
      <c r="H1675"/>
    </row>
    <row r="1676" spans="1:8" ht="12.75">
      <c r="A1676"/>
      <c r="B1676"/>
      <c r="C1676"/>
      <c r="D1676"/>
      <c r="E1676" s="7"/>
      <c r="F1676" s="7"/>
      <c r="G1676"/>
      <c r="H1676"/>
    </row>
    <row r="1677" spans="1:8" ht="12.75">
      <c r="A1677"/>
      <c r="B1677"/>
      <c r="C1677"/>
      <c r="D1677"/>
      <c r="E1677" s="7"/>
      <c r="F1677" s="7"/>
      <c r="G1677"/>
      <c r="H1677"/>
    </row>
    <row r="1678" spans="1:8" ht="12.75">
      <c r="A1678"/>
      <c r="B1678"/>
      <c r="C1678"/>
      <c r="D1678"/>
      <c r="E1678" s="7"/>
      <c r="F1678" s="7"/>
      <c r="G1678"/>
      <c r="H1678"/>
    </row>
    <row r="1679" spans="1:8" ht="12.75">
      <c r="A1679"/>
      <c r="B1679"/>
      <c r="C1679"/>
      <c r="D1679"/>
      <c r="E1679" s="7"/>
      <c r="F1679" s="7"/>
      <c r="G1679"/>
      <c r="H1679"/>
    </row>
    <row r="1680" spans="1:8" ht="12.75">
      <c r="A1680"/>
      <c r="B1680"/>
      <c r="C1680"/>
      <c r="D1680"/>
      <c r="E1680" s="7"/>
      <c r="F1680" s="7"/>
      <c r="G1680"/>
      <c r="H1680"/>
    </row>
    <row r="1681" spans="1:8" ht="12.75">
      <c r="A1681"/>
      <c r="B1681"/>
      <c r="C1681"/>
      <c r="D1681"/>
      <c r="E1681" s="7"/>
      <c r="F1681" s="7"/>
      <c r="G1681"/>
      <c r="H1681"/>
    </row>
    <row r="1682" spans="1:8" ht="12.75">
      <c r="A1682"/>
      <c r="B1682"/>
      <c r="C1682"/>
      <c r="D1682"/>
      <c r="E1682" s="7"/>
      <c r="F1682" s="7"/>
      <c r="G1682"/>
      <c r="H1682"/>
    </row>
    <row r="1683" spans="1:8" ht="12.75">
      <c r="A1683"/>
      <c r="B1683"/>
      <c r="C1683"/>
      <c r="D1683"/>
      <c r="E1683" s="7"/>
      <c r="F1683" s="7"/>
      <c r="G1683"/>
      <c r="H1683"/>
    </row>
    <row r="1684" spans="1:8" ht="12.75">
      <c r="A1684"/>
      <c r="B1684"/>
      <c r="C1684"/>
      <c r="D1684"/>
      <c r="E1684" s="7"/>
      <c r="F1684" s="7"/>
      <c r="G1684"/>
      <c r="H1684"/>
    </row>
    <row r="1685" spans="1:8" ht="12.75">
      <c r="A1685"/>
      <c r="B1685"/>
      <c r="C1685"/>
      <c r="D1685"/>
      <c r="E1685" s="7"/>
      <c r="F1685" s="7"/>
      <c r="G1685"/>
      <c r="H1685"/>
    </row>
    <row r="1686" spans="1:8" ht="12.75">
      <c r="A1686"/>
      <c r="B1686"/>
      <c r="C1686"/>
      <c r="D1686"/>
      <c r="E1686" s="7"/>
      <c r="F1686" s="7"/>
      <c r="G1686"/>
      <c r="H1686"/>
    </row>
    <row r="1687" spans="1:8" ht="12.75">
      <c r="A1687"/>
      <c r="B1687"/>
      <c r="C1687"/>
      <c r="D1687"/>
      <c r="E1687" s="7"/>
      <c r="F1687" s="7"/>
      <c r="G1687"/>
      <c r="H1687"/>
    </row>
    <row r="1688" spans="1:8" ht="12.75">
      <c r="A1688"/>
      <c r="B1688"/>
      <c r="C1688"/>
      <c r="D1688"/>
      <c r="E1688" s="7"/>
      <c r="F1688" s="7"/>
      <c r="G1688"/>
      <c r="H1688"/>
    </row>
    <row r="1689" spans="1:8" ht="12.75">
      <c r="A1689"/>
      <c r="B1689"/>
      <c r="C1689"/>
      <c r="D1689"/>
      <c r="E1689" s="7"/>
      <c r="F1689" s="7"/>
      <c r="G1689"/>
      <c r="H1689"/>
    </row>
    <row r="1690" spans="1:8" ht="12.75">
      <c r="A1690"/>
      <c r="B1690"/>
      <c r="C1690"/>
      <c r="D1690"/>
      <c r="E1690" s="7"/>
      <c r="F1690" s="7"/>
      <c r="G1690"/>
      <c r="H1690"/>
    </row>
    <row r="1691" spans="1:8" ht="12.75">
      <c r="A1691"/>
      <c r="B1691"/>
      <c r="C1691"/>
      <c r="D1691"/>
      <c r="E1691" s="7"/>
      <c r="F1691" s="7"/>
      <c r="G1691"/>
      <c r="H1691"/>
    </row>
    <row r="1692" spans="1:8" ht="12.75">
      <c r="A1692"/>
      <c r="B1692"/>
      <c r="C1692"/>
      <c r="D1692"/>
      <c r="E1692" s="7"/>
      <c r="F1692" s="7"/>
      <c r="G1692"/>
      <c r="H1692"/>
    </row>
    <row r="1693" spans="1:8" ht="12.75">
      <c r="A1693"/>
      <c r="B1693"/>
      <c r="C1693"/>
      <c r="D1693"/>
      <c r="E1693" s="7"/>
      <c r="F1693" s="7"/>
      <c r="G1693"/>
      <c r="H1693"/>
    </row>
    <row r="1694" spans="1:8" ht="12.75">
      <c r="A1694"/>
      <c r="B1694"/>
      <c r="C1694"/>
      <c r="D1694"/>
      <c r="E1694" s="7"/>
      <c r="F1694" s="7"/>
      <c r="G1694"/>
      <c r="H1694"/>
    </row>
    <row r="1695" spans="1:8" ht="12.75">
      <c r="A1695"/>
      <c r="B1695"/>
      <c r="C1695"/>
      <c r="D1695"/>
      <c r="E1695" s="7"/>
      <c r="F1695" s="7"/>
      <c r="G1695"/>
      <c r="H1695"/>
    </row>
    <row r="1696" spans="1:8" ht="12.75">
      <c r="A1696"/>
      <c r="B1696"/>
      <c r="C1696"/>
      <c r="D1696"/>
      <c r="E1696" s="7"/>
      <c r="F1696" s="7"/>
      <c r="G1696"/>
      <c r="H1696"/>
    </row>
    <row r="1697" spans="1:8" ht="12.75">
      <c r="A1697"/>
      <c r="B1697"/>
      <c r="C1697"/>
      <c r="D1697"/>
      <c r="E1697" s="7"/>
      <c r="F1697" s="7"/>
      <c r="G1697"/>
      <c r="H1697"/>
    </row>
    <row r="1698" spans="1:8" ht="12.75">
      <c r="A1698"/>
      <c r="B1698"/>
      <c r="C1698"/>
      <c r="D1698"/>
      <c r="E1698" s="7"/>
      <c r="F1698" s="7"/>
      <c r="G1698"/>
      <c r="H1698"/>
    </row>
    <row r="1699" spans="1:8" ht="12.75">
      <c r="A1699"/>
      <c r="B1699"/>
      <c r="C1699"/>
      <c r="D1699"/>
      <c r="E1699" s="7"/>
      <c r="F1699" s="7"/>
      <c r="G1699"/>
      <c r="H1699"/>
    </row>
    <row r="1700" spans="1:8" ht="12.75">
      <c r="A1700"/>
      <c r="B1700"/>
      <c r="C1700"/>
      <c r="D1700"/>
      <c r="E1700" s="7"/>
      <c r="F1700" s="7"/>
      <c r="G1700"/>
      <c r="H1700"/>
    </row>
    <row r="1701" spans="1:8" ht="12.75">
      <c r="A1701"/>
      <c r="B1701"/>
      <c r="C1701"/>
      <c r="D1701"/>
      <c r="E1701" s="7"/>
      <c r="F1701" s="7"/>
      <c r="G1701"/>
      <c r="H1701"/>
    </row>
    <row r="1702" spans="1:8" ht="12.75">
      <c r="A1702"/>
      <c r="B1702"/>
      <c r="C1702"/>
      <c r="D1702"/>
      <c r="E1702" s="7"/>
      <c r="F1702" s="7"/>
      <c r="G1702"/>
      <c r="H1702"/>
    </row>
    <row r="1703" spans="1:8" ht="12.75">
      <c r="A1703"/>
      <c r="B1703"/>
      <c r="C1703"/>
      <c r="D1703"/>
      <c r="E1703" s="7"/>
      <c r="F1703" s="7"/>
      <c r="G1703"/>
      <c r="H1703"/>
    </row>
    <row r="1704" spans="1:8" ht="12.75">
      <c r="A1704"/>
      <c r="B1704"/>
      <c r="C1704"/>
      <c r="D1704"/>
      <c r="E1704" s="7"/>
      <c r="F1704" s="7"/>
      <c r="G1704"/>
      <c r="H1704"/>
    </row>
    <row r="1705" spans="1:8" ht="12.75">
      <c r="A1705"/>
      <c r="B1705"/>
      <c r="C1705"/>
      <c r="D1705"/>
      <c r="E1705" s="7"/>
      <c r="F1705" s="7"/>
      <c r="G1705"/>
      <c r="H1705"/>
    </row>
    <row r="1706" spans="1:8" ht="12.75">
      <c r="A1706"/>
      <c r="B1706"/>
      <c r="C1706"/>
      <c r="D1706"/>
      <c r="E1706" s="7"/>
      <c r="F1706" s="7"/>
      <c r="G1706"/>
      <c r="H1706"/>
    </row>
    <row r="1707" spans="1:8" ht="12.75">
      <c r="A1707"/>
      <c r="B1707"/>
      <c r="C1707"/>
      <c r="D1707"/>
      <c r="E1707" s="7"/>
      <c r="F1707" s="7"/>
      <c r="G1707"/>
      <c r="H1707"/>
    </row>
    <row r="1708" spans="1:8" ht="12.75">
      <c r="A1708"/>
      <c r="B1708"/>
      <c r="C1708"/>
      <c r="D1708"/>
      <c r="E1708" s="7"/>
      <c r="F1708" s="7"/>
      <c r="G1708"/>
      <c r="H1708"/>
    </row>
    <row r="1709" spans="1:8" ht="12.75">
      <c r="A1709"/>
      <c r="B1709"/>
      <c r="C1709"/>
      <c r="D1709"/>
      <c r="E1709" s="7"/>
      <c r="F1709" s="7"/>
      <c r="G1709"/>
      <c r="H1709"/>
    </row>
    <row r="1710" spans="1:8" ht="12.75">
      <c r="A1710"/>
      <c r="B1710"/>
      <c r="C1710"/>
      <c r="D1710"/>
      <c r="E1710" s="7"/>
      <c r="F1710" s="7"/>
      <c r="G1710"/>
      <c r="H1710"/>
    </row>
    <row r="1711" spans="1:8" ht="12.75">
      <c r="A1711"/>
      <c r="B1711"/>
      <c r="C1711"/>
      <c r="D1711"/>
      <c r="E1711" s="7"/>
      <c r="F1711" s="7"/>
      <c r="G1711"/>
      <c r="H1711"/>
    </row>
    <row r="1712" spans="1:8" ht="12.75">
      <c r="A1712"/>
      <c r="B1712"/>
      <c r="C1712"/>
      <c r="D1712"/>
      <c r="E1712" s="7"/>
      <c r="F1712" s="7"/>
      <c r="G1712"/>
      <c r="H1712"/>
    </row>
    <row r="1713" spans="1:8" ht="12.75">
      <c r="A1713"/>
      <c r="B1713"/>
      <c r="C1713"/>
      <c r="D1713"/>
      <c r="E1713" s="7"/>
      <c r="F1713" s="7"/>
      <c r="G1713"/>
      <c r="H1713"/>
    </row>
    <row r="1714" spans="1:8" ht="12.75">
      <c r="A1714"/>
      <c r="B1714"/>
      <c r="C1714"/>
      <c r="D1714"/>
      <c r="E1714" s="7"/>
      <c r="F1714" s="7"/>
      <c r="G1714"/>
      <c r="H1714"/>
    </row>
    <row r="1715" spans="1:8" ht="12.75">
      <c r="A1715"/>
      <c r="B1715"/>
      <c r="C1715"/>
      <c r="D1715"/>
      <c r="E1715" s="7"/>
      <c r="F1715" s="7"/>
      <c r="G1715"/>
      <c r="H1715"/>
    </row>
    <row r="1716" spans="1:8" ht="12.75">
      <c r="A1716"/>
      <c r="B1716"/>
      <c r="C1716"/>
      <c r="D1716"/>
      <c r="E1716" s="7"/>
      <c r="F1716" s="7"/>
      <c r="G1716"/>
      <c r="H1716"/>
    </row>
    <row r="1717" spans="1:8" ht="12.75">
      <c r="A1717"/>
      <c r="B1717"/>
      <c r="C1717"/>
      <c r="D1717"/>
      <c r="E1717" s="7"/>
      <c r="F1717" s="7"/>
      <c r="G1717"/>
      <c r="H1717"/>
    </row>
    <row r="1718" spans="1:8" ht="12.75">
      <c r="A1718"/>
      <c r="B1718"/>
      <c r="C1718"/>
      <c r="D1718"/>
      <c r="E1718" s="7"/>
      <c r="F1718" s="7"/>
      <c r="G1718"/>
      <c r="H1718"/>
    </row>
    <row r="1719" spans="1:8" ht="12.75">
      <c r="A1719"/>
      <c r="B1719"/>
      <c r="C1719"/>
      <c r="D1719"/>
      <c r="E1719" s="7"/>
      <c r="F1719" s="7"/>
      <c r="G1719"/>
      <c r="H1719"/>
    </row>
    <row r="1720" spans="1:8" ht="12.75">
      <c r="A1720"/>
      <c r="B1720"/>
      <c r="C1720"/>
      <c r="D1720"/>
      <c r="E1720" s="7"/>
      <c r="F1720" s="7"/>
      <c r="G1720"/>
      <c r="H1720"/>
    </row>
    <row r="1721" spans="1:8" ht="12.75">
      <c r="A1721"/>
      <c r="B1721"/>
      <c r="C1721"/>
      <c r="D1721"/>
      <c r="E1721" s="7"/>
      <c r="F1721" s="7"/>
      <c r="G1721"/>
      <c r="H1721"/>
    </row>
    <row r="1722" spans="1:8" ht="12.75">
      <c r="A1722"/>
      <c r="B1722"/>
      <c r="C1722"/>
      <c r="D1722"/>
      <c r="E1722" s="7"/>
      <c r="F1722" s="7"/>
      <c r="G1722"/>
      <c r="H1722"/>
    </row>
    <row r="1723" spans="1:8" ht="12.75">
      <c r="A1723"/>
      <c r="B1723"/>
      <c r="C1723"/>
      <c r="D1723"/>
      <c r="E1723" s="7"/>
      <c r="F1723" s="7"/>
      <c r="G1723"/>
      <c r="H1723"/>
    </row>
    <row r="1724" spans="1:8" ht="12.75">
      <c r="A1724"/>
      <c r="B1724"/>
      <c r="C1724"/>
      <c r="D1724"/>
      <c r="E1724" s="7"/>
      <c r="F1724" s="7"/>
      <c r="G1724"/>
      <c r="H1724"/>
    </row>
    <row r="1725" spans="1:8" ht="12.75">
      <c r="A1725"/>
      <c r="B1725"/>
      <c r="C1725"/>
      <c r="D1725"/>
      <c r="E1725" s="7"/>
      <c r="F1725" s="7"/>
      <c r="G1725"/>
      <c r="H1725"/>
    </row>
    <row r="1726" spans="1:8" ht="12.75">
      <c r="A1726"/>
      <c r="B1726"/>
      <c r="C1726"/>
      <c r="D1726"/>
      <c r="E1726" s="7"/>
      <c r="F1726" s="7"/>
      <c r="G1726"/>
      <c r="H1726"/>
    </row>
    <row r="1727" spans="1:8" ht="12.75">
      <c r="A1727"/>
      <c r="B1727"/>
      <c r="C1727"/>
      <c r="D1727"/>
      <c r="E1727" s="7"/>
      <c r="F1727" s="7"/>
      <c r="G1727"/>
      <c r="H1727"/>
    </row>
    <row r="1728" spans="1:8" ht="12.75">
      <c r="A1728"/>
      <c r="B1728"/>
      <c r="C1728"/>
      <c r="D1728"/>
      <c r="E1728" s="7"/>
      <c r="F1728" s="7"/>
      <c r="G1728"/>
      <c r="H1728"/>
    </row>
    <row r="1729" spans="1:8" ht="12.75">
      <c r="A1729"/>
      <c r="B1729"/>
      <c r="C1729"/>
      <c r="D1729"/>
      <c r="E1729" s="7"/>
      <c r="F1729" s="7"/>
      <c r="G1729"/>
      <c r="H1729"/>
    </row>
    <row r="1730" spans="1:8" ht="12.75">
      <c r="A1730"/>
      <c r="B1730"/>
      <c r="C1730"/>
      <c r="D1730"/>
      <c r="E1730" s="7"/>
      <c r="F1730" s="7"/>
      <c r="G1730"/>
      <c r="H1730"/>
    </row>
    <row r="1731" spans="1:8" ht="12.75">
      <c r="A1731"/>
      <c r="B1731"/>
      <c r="C1731"/>
      <c r="D1731"/>
      <c r="E1731" s="7"/>
      <c r="F1731" s="7"/>
      <c r="G1731"/>
      <c r="H1731"/>
    </row>
    <row r="1732" spans="1:8" ht="12.75">
      <c r="A1732"/>
      <c r="B1732"/>
      <c r="C1732"/>
      <c r="D1732"/>
      <c r="E1732" s="7"/>
      <c r="F1732" s="7"/>
      <c r="G1732"/>
      <c r="H1732"/>
    </row>
    <row r="1733" spans="1:8" ht="12.75">
      <c r="A1733"/>
      <c r="B1733"/>
      <c r="C1733"/>
      <c r="D1733"/>
      <c r="E1733" s="7"/>
      <c r="F1733" s="7"/>
      <c r="G1733"/>
      <c r="H1733"/>
    </row>
    <row r="1734" spans="1:8" ht="12.75">
      <c r="A1734"/>
      <c r="B1734"/>
      <c r="C1734"/>
      <c r="D1734"/>
      <c r="E1734" s="7"/>
      <c r="F1734" s="7"/>
      <c r="G1734"/>
      <c r="H1734"/>
    </row>
    <row r="1735" spans="1:8" ht="12.75">
      <c r="A1735"/>
      <c r="B1735"/>
      <c r="C1735"/>
      <c r="D1735"/>
      <c r="E1735" s="7"/>
      <c r="F1735" s="7"/>
      <c r="G1735"/>
      <c r="H1735"/>
    </row>
    <row r="1736" spans="1:8" ht="12.75">
      <c r="A1736"/>
      <c r="B1736"/>
      <c r="C1736"/>
      <c r="D1736"/>
      <c r="E1736" s="7"/>
      <c r="F1736" s="7"/>
      <c r="G1736"/>
      <c r="H1736"/>
    </row>
    <row r="1737" spans="1:8" ht="12.75">
      <c r="A1737"/>
      <c r="B1737"/>
      <c r="C1737"/>
      <c r="D1737"/>
      <c r="E1737" s="7"/>
      <c r="F1737" s="7"/>
      <c r="G1737"/>
      <c r="H1737"/>
    </row>
    <row r="1738" spans="1:8" ht="12.75">
      <c r="A1738"/>
      <c r="B1738"/>
      <c r="C1738"/>
      <c r="D1738"/>
      <c r="E1738" s="7"/>
      <c r="F1738" s="7"/>
      <c r="G1738"/>
      <c r="H1738"/>
    </row>
    <row r="1739" spans="1:8" ht="12.75">
      <c r="A1739"/>
      <c r="B1739"/>
      <c r="C1739"/>
      <c r="D1739"/>
      <c r="E1739" s="7"/>
      <c r="F1739" s="7"/>
      <c r="G1739"/>
      <c r="H1739"/>
    </row>
    <row r="1740" spans="1:8" ht="12.75">
      <c r="A1740"/>
      <c r="B1740"/>
      <c r="C1740"/>
      <c r="D1740"/>
      <c r="E1740" s="7"/>
      <c r="F1740" s="7"/>
      <c r="G1740"/>
      <c r="H1740"/>
    </row>
    <row r="1741" spans="1:8" ht="12.75">
      <c r="A1741"/>
      <c r="B1741"/>
      <c r="C1741"/>
      <c r="D1741"/>
      <c r="E1741" s="7"/>
      <c r="F1741" s="7"/>
      <c r="G1741"/>
      <c r="H1741"/>
    </row>
    <row r="1742" spans="1:8" ht="12.75">
      <c r="A1742"/>
      <c r="B1742"/>
      <c r="C1742"/>
      <c r="D1742"/>
      <c r="E1742" s="7"/>
      <c r="F1742" s="7"/>
      <c r="G1742"/>
      <c r="H1742"/>
    </row>
    <row r="1743" spans="1:8" ht="12.75">
      <c r="A1743"/>
      <c r="B1743"/>
      <c r="C1743"/>
      <c r="D1743"/>
      <c r="E1743" s="7"/>
      <c r="F1743" s="7"/>
      <c r="G1743"/>
      <c r="H1743"/>
    </row>
    <row r="1744" spans="1:8" ht="12.75">
      <c r="A1744"/>
      <c r="B1744"/>
      <c r="C1744"/>
      <c r="D1744"/>
      <c r="E1744" s="7"/>
      <c r="F1744" s="7"/>
      <c r="G1744"/>
      <c r="H1744"/>
    </row>
    <row r="1745" spans="1:8" ht="12.75">
      <c r="A1745"/>
      <c r="B1745"/>
      <c r="C1745"/>
      <c r="D1745"/>
      <c r="E1745" s="7"/>
      <c r="F1745" s="7"/>
      <c r="G1745"/>
      <c r="H1745"/>
    </row>
    <row r="1746" spans="1:8" ht="12.75">
      <c r="A1746"/>
      <c r="B1746"/>
      <c r="C1746"/>
      <c r="D1746"/>
      <c r="E1746" s="7"/>
      <c r="F1746" s="7"/>
      <c r="G1746"/>
      <c r="H1746"/>
    </row>
    <row r="1747" spans="1:8" ht="12.75">
      <c r="A1747"/>
      <c r="B1747"/>
      <c r="C1747"/>
      <c r="D1747"/>
      <c r="E1747" s="7"/>
      <c r="F1747" s="7"/>
      <c r="G1747"/>
      <c r="H1747"/>
    </row>
    <row r="1748" spans="1:8" ht="12.75">
      <c r="A1748"/>
      <c r="B1748"/>
      <c r="C1748"/>
      <c r="D1748"/>
      <c r="E1748" s="7"/>
      <c r="F1748" s="7"/>
      <c r="G1748"/>
      <c r="H1748"/>
    </row>
    <row r="1749" spans="1:8" ht="12.75">
      <c r="A1749"/>
      <c r="B1749"/>
      <c r="C1749"/>
      <c r="D1749"/>
      <c r="E1749" s="7"/>
      <c r="F1749" s="7"/>
      <c r="G1749"/>
      <c r="H1749"/>
    </row>
    <row r="1750" spans="1:8" ht="12.75">
      <c r="A1750"/>
      <c r="B1750"/>
      <c r="C1750"/>
      <c r="D1750"/>
      <c r="E1750" s="7"/>
      <c r="F1750" s="7"/>
      <c r="G1750"/>
      <c r="H1750"/>
    </row>
    <row r="1751" spans="1:8" ht="12.75">
      <c r="A1751"/>
      <c r="B1751"/>
      <c r="C1751"/>
      <c r="D1751"/>
      <c r="E1751" s="7"/>
      <c r="F1751" s="7"/>
      <c r="G1751"/>
      <c r="H1751"/>
    </row>
    <row r="1752" spans="1:8" ht="12.75">
      <c r="A1752"/>
      <c r="B1752"/>
      <c r="C1752"/>
      <c r="D1752"/>
      <c r="E1752" s="7"/>
      <c r="F1752" s="7"/>
      <c r="G1752"/>
      <c r="H1752"/>
    </row>
    <row r="1753" spans="1:8" ht="12.75">
      <c r="A1753"/>
      <c r="B1753"/>
      <c r="C1753"/>
      <c r="D1753"/>
      <c r="E1753" s="7"/>
      <c r="F1753" s="7"/>
      <c r="G1753"/>
      <c r="H1753"/>
    </row>
    <row r="1754" spans="1:8" ht="12.75">
      <c r="A1754"/>
      <c r="B1754"/>
      <c r="C1754"/>
      <c r="D1754"/>
      <c r="E1754" s="7"/>
      <c r="F1754" s="7"/>
      <c r="G1754"/>
      <c r="H1754"/>
    </row>
    <row r="1755" spans="1:8" ht="12.75">
      <c r="A1755"/>
      <c r="B1755"/>
      <c r="C1755"/>
      <c r="D1755"/>
      <c r="E1755" s="7"/>
      <c r="F1755" s="7"/>
      <c r="G1755"/>
      <c r="H1755"/>
    </row>
    <row r="1756" spans="1:8" ht="12.75">
      <c r="A1756"/>
      <c r="B1756"/>
      <c r="C1756"/>
      <c r="D1756"/>
      <c r="E1756" s="7"/>
      <c r="F1756" s="7"/>
      <c r="G1756"/>
      <c r="H1756"/>
    </row>
    <row r="1757" spans="1:8" ht="12.75">
      <c r="A1757"/>
      <c r="B1757"/>
      <c r="C1757"/>
      <c r="D1757"/>
      <c r="E1757" s="7"/>
      <c r="F1757" s="7"/>
      <c r="G1757"/>
      <c r="H1757"/>
    </row>
    <row r="1758" spans="1:8" ht="12.75">
      <c r="A1758"/>
      <c r="B1758"/>
      <c r="C1758"/>
      <c r="D1758"/>
      <c r="E1758" s="7"/>
      <c r="F1758" s="7"/>
      <c r="G1758"/>
      <c r="H1758"/>
    </row>
    <row r="1759" spans="1:8" ht="12.75">
      <c r="A1759"/>
      <c r="B1759"/>
      <c r="C1759"/>
      <c r="D1759"/>
      <c r="E1759" s="7"/>
      <c r="F1759" s="7"/>
      <c r="G1759"/>
      <c r="H1759"/>
    </row>
    <row r="1760" spans="1:8" ht="12.75">
      <c r="A1760"/>
      <c r="B1760"/>
      <c r="C1760"/>
      <c r="D1760"/>
      <c r="E1760" s="7"/>
      <c r="F1760" s="7"/>
      <c r="G1760"/>
      <c r="H1760"/>
    </row>
    <row r="1761" spans="1:8" ht="12.75">
      <c r="A1761"/>
      <c r="B1761"/>
      <c r="C1761"/>
      <c r="D1761"/>
      <c r="E1761" s="7"/>
      <c r="F1761" s="7"/>
      <c r="G1761"/>
      <c r="H1761"/>
    </row>
    <row r="1762" spans="1:8" ht="12.75">
      <c r="A1762"/>
      <c r="B1762"/>
      <c r="C1762"/>
      <c r="D1762"/>
      <c r="E1762" s="7"/>
      <c r="F1762" s="7"/>
      <c r="G1762"/>
      <c r="H1762"/>
    </row>
    <row r="1763" spans="1:8" ht="12.75">
      <c r="A1763"/>
      <c r="B1763"/>
      <c r="C1763"/>
      <c r="D1763"/>
      <c r="E1763" s="7"/>
      <c r="F1763" s="7"/>
      <c r="G1763"/>
      <c r="H1763"/>
    </row>
    <row r="1764" spans="1:8" ht="12.75">
      <c r="A1764"/>
      <c r="B1764"/>
      <c r="C1764"/>
      <c r="D1764"/>
      <c r="E1764" s="7"/>
      <c r="F1764" s="7"/>
      <c r="G1764"/>
      <c r="H1764"/>
    </row>
    <row r="1765" spans="1:8" ht="12.75">
      <c r="A1765"/>
      <c r="B1765"/>
      <c r="C1765"/>
      <c r="D1765"/>
      <c r="E1765" s="7"/>
      <c r="F1765" s="7"/>
      <c r="G1765"/>
      <c r="H1765"/>
    </row>
    <row r="1766" spans="1:8" ht="12.75">
      <c r="A1766"/>
      <c r="B1766"/>
      <c r="C1766"/>
      <c r="D1766"/>
      <c r="E1766" s="7"/>
      <c r="F1766" s="7"/>
      <c r="G1766"/>
      <c r="H1766"/>
    </row>
    <row r="1767" spans="1:8" ht="12.75">
      <c r="A1767"/>
      <c r="B1767"/>
      <c r="C1767"/>
      <c r="D1767"/>
      <c r="E1767" s="7"/>
      <c r="F1767" s="7"/>
      <c r="G1767"/>
      <c r="H1767"/>
    </row>
    <row r="1768" spans="1:8" ht="12.75">
      <c r="A1768"/>
      <c r="B1768"/>
      <c r="C1768"/>
      <c r="D1768"/>
      <c r="E1768" s="7"/>
      <c r="F1768" s="7"/>
      <c r="G1768"/>
      <c r="H1768"/>
    </row>
    <row r="1769" spans="1:8" ht="12.75">
      <c r="A1769"/>
      <c r="B1769"/>
      <c r="C1769"/>
      <c r="D1769"/>
      <c r="E1769" s="7"/>
      <c r="F1769" s="7"/>
      <c r="G1769"/>
      <c r="H1769"/>
    </row>
    <row r="1770" spans="1:8" ht="12.75">
      <c r="A1770"/>
      <c r="B1770"/>
      <c r="C1770"/>
      <c r="D1770"/>
      <c r="E1770" s="7"/>
      <c r="F1770" s="7"/>
      <c r="G1770"/>
      <c r="H1770"/>
    </row>
    <row r="1771" spans="1:8" ht="12.75">
      <c r="A1771"/>
      <c r="B1771"/>
      <c r="C1771"/>
      <c r="D1771"/>
      <c r="E1771" s="7"/>
      <c r="F1771" s="7"/>
      <c r="G1771"/>
      <c r="H1771"/>
    </row>
    <row r="1772" spans="1:8" ht="12.75">
      <c r="A1772"/>
      <c r="B1772"/>
      <c r="C1772"/>
      <c r="D1772"/>
      <c r="E1772" s="7"/>
      <c r="F1772" s="7"/>
      <c r="G1772"/>
      <c r="H1772"/>
    </row>
    <row r="1773" spans="1:8" ht="12.75">
      <c r="A1773"/>
      <c r="B1773"/>
      <c r="C1773"/>
      <c r="D1773"/>
      <c r="E1773" s="7"/>
      <c r="F1773" s="7"/>
      <c r="G1773"/>
      <c r="H1773"/>
    </row>
    <row r="1774" spans="1:8" ht="12.75">
      <c r="A1774"/>
      <c r="B1774"/>
      <c r="C1774"/>
      <c r="D1774"/>
      <c r="E1774" s="7"/>
      <c r="F1774" s="7"/>
      <c r="G1774"/>
      <c r="H1774"/>
    </row>
    <row r="1775" spans="1:8" ht="12.75">
      <c r="A1775"/>
      <c r="B1775"/>
      <c r="C1775"/>
      <c r="D1775"/>
      <c r="E1775" s="7"/>
      <c r="F1775" s="7"/>
      <c r="G1775"/>
      <c r="H1775"/>
    </row>
    <row r="1776" spans="1:8" ht="12.75">
      <c r="A1776"/>
      <c r="B1776"/>
      <c r="C1776"/>
      <c r="D1776"/>
      <c r="E1776" s="7"/>
      <c r="F1776" s="7"/>
      <c r="G1776"/>
      <c r="H1776"/>
    </row>
    <row r="1777" spans="1:8" ht="12.75">
      <c r="A1777"/>
      <c r="B1777"/>
      <c r="C1777"/>
      <c r="D1777"/>
      <c r="E1777" s="7"/>
      <c r="F1777" s="7"/>
      <c r="G1777"/>
      <c r="H1777"/>
    </row>
    <row r="1778" spans="1:8" ht="12.75">
      <c r="A1778"/>
      <c r="B1778"/>
      <c r="C1778"/>
      <c r="D1778"/>
      <c r="E1778" s="7"/>
      <c r="F1778" s="7"/>
      <c r="G1778"/>
      <c r="H1778"/>
    </row>
    <row r="1779" spans="1:8" ht="12.75">
      <c r="A1779"/>
      <c r="B1779"/>
      <c r="C1779"/>
      <c r="D1779"/>
      <c r="E1779" s="7"/>
      <c r="F1779" s="7"/>
      <c r="G1779"/>
      <c r="H1779"/>
    </row>
    <row r="1780" spans="1:8" ht="12.75">
      <c r="A1780"/>
      <c r="B1780"/>
      <c r="C1780"/>
      <c r="D1780"/>
      <c r="E1780" s="7"/>
      <c r="F1780" s="7"/>
      <c r="G1780"/>
      <c r="H1780"/>
    </row>
    <row r="1781" spans="1:8" ht="12.75">
      <c r="A1781"/>
      <c r="B1781"/>
      <c r="C1781"/>
      <c r="D1781"/>
      <c r="E1781" s="7"/>
      <c r="F1781" s="7"/>
      <c r="G1781"/>
      <c r="H1781"/>
    </row>
    <row r="1782" spans="1:8" ht="12.75">
      <c r="A1782"/>
      <c r="B1782"/>
      <c r="C1782"/>
      <c r="D1782"/>
      <c r="E1782" s="7"/>
      <c r="F1782" s="7"/>
      <c r="G1782"/>
      <c r="H1782"/>
    </row>
    <row r="1783" spans="1:8" ht="12.75">
      <c r="A1783"/>
      <c r="B1783"/>
      <c r="C1783"/>
      <c r="D1783"/>
      <c r="E1783" s="7"/>
      <c r="F1783" s="7"/>
      <c r="G1783"/>
      <c r="H1783"/>
    </row>
    <row r="1784" spans="1:8" ht="12.75">
      <c r="A1784"/>
      <c r="B1784"/>
      <c r="C1784"/>
      <c r="D1784"/>
      <c r="E1784" s="7"/>
      <c r="F1784" s="7"/>
      <c r="G1784"/>
      <c r="H1784"/>
    </row>
    <row r="1785" spans="1:8" ht="12.75">
      <c r="A1785"/>
      <c r="B1785"/>
      <c r="C1785"/>
      <c r="D1785"/>
      <c r="E1785" s="7"/>
      <c r="F1785" s="7"/>
      <c r="G1785"/>
      <c r="H1785"/>
    </row>
    <row r="1786" spans="1:8" ht="12.75">
      <c r="A1786"/>
      <c r="B1786"/>
      <c r="C1786"/>
      <c r="D1786"/>
      <c r="E1786" s="7"/>
      <c r="F1786" s="7"/>
      <c r="G1786"/>
      <c r="H1786"/>
    </row>
    <row r="1787" spans="1:8" ht="12.75">
      <c r="A1787"/>
      <c r="B1787"/>
      <c r="C1787"/>
      <c r="D1787"/>
      <c r="E1787" s="7"/>
      <c r="F1787" s="7"/>
      <c r="G1787"/>
      <c r="H1787"/>
    </row>
    <row r="1788" spans="1:8" ht="12.75">
      <c r="A1788"/>
      <c r="B1788"/>
      <c r="C1788"/>
      <c r="D1788"/>
      <c r="E1788" s="7"/>
      <c r="F1788" s="7"/>
      <c r="G1788"/>
      <c r="H1788"/>
    </row>
    <row r="1789" spans="1:8" ht="12.75">
      <c r="A1789"/>
      <c r="B1789"/>
      <c r="C1789"/>
      <c r="D1789"/>
      <c r="E1789" s="7"/>
      <c r="F1789" s="7"/>
      <c r="G1789"/>
      <c r="H1789"/>
    </row>
    <row r="1790" spans="1:8" ht="12.75">
      <c r="A1790"/>
      <c r="B1790"/>
      <c r="C1790"/>
      <c r="D1790"/>
      <c r="E1790" s="7"/>
      <c r="F1790" s="7"/>
      <c r="G1790"/>
      <c r="H1790"/>
    </row>
    <row r="1791" spans="1:8" ht="12.75">
      <c r="A1791"/>
      <c r="B1791"/>
      <c r="C1791"/>
      <c r="D1791"/>
      <c r="E1791" s="7"/>
      <c r="F1791" s="7"/>
      <c r="G1791"/>
      <c r="H1791"/>
    </row>
    <row r="1792" spans="1:8" ht="12.75">
      <c r="A1792"/>
      <c r="B1792"/>
      <c r="C1792"/>
      <c r="D1792"/>
      <c r="E1792" s="7"/>
      <c r="F1792" s="7"/>
      <c r="G1792"/>
      <c r="H1792"/>
    </row>
    <row r="1793" spans="1:8" ht="12.75">
      <c r="A1793"/>
      <c r="B1793"/>
      <c r="C1793"/>
      <c r="D1793"/>
      <c r="E1793" s="7"/>
      <c r="F1793" s="7"/>
      <c r="G1793"/>
      <c r="H1793"/>
    </row>
    <row r="1794" spans="1:8" ht="12.75">
      <c r="A1794"/>
      <c r="B1794"/>
      <c r="C1794"/>
      <c r="D1794"/>
      <c r="E1794" s="7"/>
      <c r="F1794" s="7"/>
      <c r="G1794"/>
      <c r="H1794"/>
    </row>
    <row r="1795" spans="1:8" ht="12.75">
      <c r="A1795"/>
      <c r="B1795"/>
      <c r="C1795"/>
      <c r="D1795"/>
      <c r="E1795" s="7"/>
      <c r="F1795" s="7"/>
      <c r="G1795"/>
      <c r="H1795"/>
    </row>
    <row r="1796" spans="1:8" ht="12.75">
      <c r="A1796"/>
      <c r="B1796"/>
      <c r="C1796"/>
      <c r="D1796"/>
      <c r="E1796" s="7"/>
      <c r="F1796" s="7"/>
      <c r="G1796"/>
      <c r="H1796"/>
    </row>
    <row r="1797" spans="1:8" ht="12.75">
      <c r="A1797"/>
      <c r="B1797"/>
      <c r="C1797"/>
      <c r="D1797"/>
      <c r="E1797" s="7"/>
      <c r="F1797" s="7"/>
      <c r="G1797"/>
      <c r="H1797"/>
    </row>
    <row r="1798" spans="1:8" ht="12.75">
      <c r="A1798"/>
      <c r="B1798"/>
      <c r="C1798"/>
      <c r="D1798"/>
      <c r="E1798" s="7"/>
      <c r="F1798" s="7"/>
      <c r="G1798"/>
      <c r="H1798"/>
    </row>
    <row r="1799" spans="1:8" ht="12.75">
      <c r="A1799"/>
      <c r="B1799"/>
      <c r="C1799"/>
      <c r="D1799"/>
      <c r="E1799" s="7"/>
      <c r="F1799" s="7"/>
      <c r="G1799"/>
      <c r="H1799"/>
    </row>
    <row r="1800" spans="1:8" ht="12.75">
      <c r="A1800"/>
      <c r="B1800"/>
      <c r="C1800"/>
      <c r="D1800"/>
      <c r="E1800" s="7"/>
      <c r="F1800" s="7"/>
      <c r="G1800"/>
      <c r="H1800"/>
    </row>
    <row r="1801" spans="1:8" ht="12.75">
      <c r="A1801"/>
      <c r="B1801"/>
      <c r="C1801"/>
      <c r="D1801"/>
      <c r="E1801" s="7"/>
      <c r="F1801" s="7"/>
      <c r="G1801"/>
      <c r="H1801"/>
    </row>
    <row r="1802" spans="1:8" ht="12.75">
      <c r="A1802"/>
      <c r="B1802"/>
      <c r="C1802"/>
      <c r="D1802"/>
      <c r="E1802" s="7"/>
      <c r="F1802" s="7"/>
      <c r="G1802"/>
      <c r="H1802"/>
    </row>
    <row r="1803" spans="1:8" ht="12.75">
      <c r="A1803"/>
      <c r="B1803"/>
      <c r="C1803"/>
      <c r="D1803"/>
      <c r="E1803" s="7"/>
      <c r="F1803" s="7"/>
      <c r="G1803"/>
      <c r="H1803"/>
    </row>
    <row r="1804" spans="1:8" ht="12.75">
      <c r="A1804"/>
      <c r="B1804"/>
      <c r="C1804"/>
      <c r="D1804"/>
      <c r="E1804" s="7"/>
      <c r="F1804" s="7"/>
      <c r="G1804"/>
      <c r="H1804"/>
    </row>
    <row r="1805" spans="1:8" ht="12.75">
      <c r="A1805"/>
      <c r="B1805"/>
      <c r="C1805"/>
      <c r="D1805"/>
      <c r="E1805" s="7"/>
      <c r="F1805" s="7"/>
      <c r="G1805"/>
      <c r="H1805"/>
    </row>
    <row r="1806" spans="1:8" ht="12.75">
      <c r="A1806"/>
      <c r="B1806"/>
      <c r="C1806"/>
      <c r="D1806"/>
      <c r="E1806" s="7"/>
      <c r="F1806" s="7"/>
      <c r="G1806"/>
      <c r="H1806"/>
    </row>
    <row r="1807" spans="1:8" ht="12.75">
      <c r="A1807"/>
      <c r="B1807"/>
      <c r="C1807"/>
      <c r="D1807"/>
      <c r="E1807" s="7"/>
      <c r="F1807" s="7"/>
      <c r="G1807"/>
      <c r="H1807"/>
    </row>
    <row r="1808" spans="1:8" ht="12.75">
      <c r="A1808"/>
      <c r="B1808"/>
      <c r="C1808"/>
      <c r="D1808"/>
      <c r="E1808" s="7"/>
      <c r="F1808" s="7"/>
      <c r="G1808"/>
      <c r="H1808"/>
    </row>
    <row r="1809" spans="1:8" ht="12.75">
      <c r="A1809"/>
      <c r="B1809"/>
      <c r="C1809"/>
      <c r="D1809"/>
      <c r="E1809" s="7"/>
      <c r="F1809" s="7"/>
      <c r="G1809"/>
      <c r="H1809"/>
    </row>
    <row r="1810" spans="1:8" ht="12.75">
      <c r="A1810"/>
      <c r="B1810"/>
      <c r="C1810"/>
      <c r="D1810"/>
      <c r="E1810" s="7"/>
      <c r="F1810" s="7"/>
      <c r="G1810"/>
      <c r="H1810"/>
    </row>
    <row r="1811" spans="1:8" ht="12.75">
      <c r="A1811"/>
      <c r="B1811"/>
      <c r="C1811"/>
      <c r="D1811"/>
      <c r="E1811" s="7"/>
      <c r="F1811" s="7"/>
      <c r="G1811"/>
      <c r="H1811"/>
    </row>
    <row r="1812" spans="1:8" ht="12.75">
      <c r="A1812"/>
      <c r="B1812"/>
      <c r="C1812"/>
      <c r="D1812"/>
      <c r="E1812" s="7"/>
      <c r="F1812" s="7"/>
      <c r="G1812"/>
      <c r="H1812"/>
    </row>
    <row r="1813" spans="1:8" ht="12.75">
      <c r="A1813"/>
      <c r="B1813"/>
      <c r="C1813"/>
      <c r="D1813"/>
      <c r="E1813" s="7"/>
      <c r="F1813" s="7"/>
      <c r="G1813"/>
      <c r="H1813"/>
    </row>
    <row r="1814" spans="1:8" ht="12.75">
      <c r="A1814"/>
      <c r="B1814"/>
      <c r="C1814"/>
      <c r="D1814"/>
      <c r="E1814" s="7"/>
      <c r="F1814" s="7"/>
      <c r="G1814"/>
      <c r="H1814"/>
    </row>
    <row r="1815" spans="1:8" ht="12.75">
      <c r="A1815"/>
      <c r="B1815"/>
      <c r="C1815"/>
      <c r="D1815"/>
      <c r="E1815" s="7"/>
      <c r="F1815" s="7"/>
      <c r="G1815"/>
      <c r="H1815"/>
    </row>
    <row r="1816" spans="1:8" ht="12.75">
      <c r="A1816"/>
      <c r="B1816"/>
      <c r="C1816"/>
      <c r="D1816"/>
      <c r="E1816" s="7"/>
      <c r="F1816" s="7"/>
      <c r="G1816"/>
      <c r="H1816"/>
    </row>
    <row r="1817" spans="1:8" ht="12.75">
      <c r="A1817"/>
      <c r="B1817"/>
      <c r="C1817"/>
      <c r="D1817"/>
      <c r="E1817" s="7"/>
      <c r="F1817" s="7"/>
      <c r="G1817"/>
      <c r="H1817"/>
    </row>
    <row r="1818" spans="1:8" ht="12.75">
      <c r="A1818"/>
      <c r="B1818"/>
      <c r="C1818"/>
      <c r="D1818"/>
      <c r="E1818" s="7"/>
      <c r="F1818" s="7"/>
      <c r="G1818"/>
      <c r="H1818"/>
    </row>
    <row r="1819" spans="1:8" ht="12.75">
      <c r="A1819"/>
      <c r="B1819"/>
      <c r="C1819"/>
      <c r="D1819"/>
      <c r="E1819" s="7"/>
      <c r="F1819" s="7"/>
      <c r="G1819"/>
      <c r="H1819"/>
    </row>
    <row r="1820" spans="1:8" ht="12.75">
      <c r="A1820"/>
      <c r="B1820"/>
      <c r="C1820"/>
      <c r="D1820"/>
      <c r="E1820" s="7"/>
      <c r="F1820" s="7"/>
      <c r="G1820"/>
      <c r="H1820"/>
    </row>
    <row r="1821" spans="1:8" ht="12.75">
      <c r="A1821"/>
      <c r="B1821"/>
      <c r="C1821"/>
      <c r="D1821"/>
      <c r="E1821" s="7"/>
      <c r="F1821" s="7"/>
      <c r="G1821"/>
      <c r="H1821"/>
    </row>
    <row r="1822" spans="1:8" ht="12.75">
      <c r="A1822"/>
      <c r="B1822"/>
      <c r="C1822"/>
      <c r="D1822"/>
      <c r="E1822" s="7"/>
      <c r="F1822" s="7"/>
      <c r="G1822"/>
      <c r="H1822"/>
    </row>
    <row r="1823" spans="1:8" ht="12.75">
      <c r="A1823"/>
      <c r="B1823"/>
      <c r="C1823"/>
      <c r="D1823"/>
      <c r="E1823" s="7"/>
      <c r="F1823" s="7"/>
      <c r="G1823"/>
      <c r="H1823"/>
    </row>
    <row r="1824" spans="1:8" ht="12.75">
      <c r="A1824"/>
      <c r="B1824"/>
      <c r="C1824"/>
      <c r="D1824"/>
      <c r="E1824" s="7"/>
      <c r="F1824" s="7"/>
      <c r="G1824"/>
      <c r="H1824"/>
    </row>
    <row r="1825" spans="1:8" ht="12.75">
      <c r="A1825"/>
      <c r="B1825"/>
      <c r="C1825"/>
      <c r="D1825"/>
      <c r="E1825" s="7"/>
      <c r="F1825" s="7"/>
      <c r="G1825"/>
      <c r="H1825"/>
    </row>
    <row r="1826" spans="1:8" ht="12.75">
      <c r="A1826"/>
      <c r="B1826"/>
      <c r="C1826"/>
      <c r="D1826"/>
      <c r="E1826" s="7"/>
      <c r="F1826" s="7"/>
      <c r="G1826"/>
      <c r="H1826"/>
    </row>
    <row r="1827" spans="1:8" ht="12.75">
      <c r="A1827"/>
      <c r="B1827"/>
      <c r="C1827"/>
      <c r="D1827"/>
      <c r="E1827" s="7"/>
      <c r="F1827" s="7"/>
      <c r="G1827"/>
      <c r="H1827"/>
    </row>
    <row r="1828" spans="1:8" ht="12.75">
      <c r="A1828"/>
      <c r="B1828"/>
      <c r="C1828"/>
      <c r="D1828"/>
      <c r="E1828" s="7"/>
      <c r="F1828" s="7"/>
      <c r="G1828"/>
      <c r="H1828"/>
    </row>
    <row r="1829" spans="1:8" ht="12.75">
      <c r="A1829"/>
      <c r="B1829"/>
      <c r="C1829"/>
      <c r="D1829"/>
      <c r="E1829" s="7"/>
      <c r="F1829" s="7"/>
      <c r="G1829"/>
      <c r="H1829"/>
    </row>
    <row r="1830" spans="1:8" ht="12.75">
      <c r="A1830"/>
      <c r="B1830"/>
      <c r="C1830"/>
      <c r="D1830"/>
      <c r="E1830" s="7"/>
      <c r="F1830" s="7"/>
      <c r="G1830"/>
      <c r="H1830"/>
    </row>
    <row r="1831" spans="1:8" ht="12.75">
      <c r="A1831"/>
      <c r="B1831"/>
      <c r="C1831"/>
      <c r="D1831"/>
      <c r="E1831" s="7"/>
      <c r="F1831" s="7"/>
      <c r="G1831"/>
      <c r="H1831"/>
    </row>
    <row r="1832" spans="1:8" ht="12.75">
      <c r="A1832"/>
      <c r="B1832"/>
      <c r="C1832"/>
      <c r="D1832"/>
      <c r="E1832" s="7"/>
      <c r="F1832" s="7"/>
      <c r="G1832"/>
      <c r="H1832"/>
    </row>
    <row r="1833" spans="1:8" ht="12.75">
      <c r="A1833"/>
      <c r="B1833"/>
      <c r="C1833"/>
      <c r="D1833"/>
      <c r="E1833" s="7"/>
      <c r="F1833" s="7"/>
      <c r="G1833"/>
      <c r="H1833"/>
    </row>
    <row r="1834" spans="1:8" ht="12.75">
      <c r="A1834"/>
      <c r="B1834"/>
      <c r="C1834"/>
      <c r="D1834"/>
      <c r="E1834" s="7"/>
      <c r="F1834" s="7"/>
      <c r="G1834"/>
      <c r="H1834"/>
    </row>
    <row r="1835" spans="1:8" ht="12.75">
      <c r="A1835"/>
      <c r="B1835"/>
      <c r="C1835"/>
      <c r="D1835"/>
      <c r="E1835" s="7"/>
      <c r="F1835" s="7"/>
      <c r="G1835"/>
      <c r="H1835"/>
    </row>
    <row r="1836" spans="1:8" ht="12.75">
      <c r="A1836"/>
      <c r="B1836"/>
      <c r="C1836"/>
      <c r="D1836"/>
      <c r="E1836" s="7"/>
      <c r="F1836" s="7"/>
      <c r="G1836"/>
      <c r="H1836"/>
    </row>
    <row r="1837" spans="1:8" ht="12.75">
      <c r="A1837"/>
      <c r="B1837"/>
      <c r="C1837"/>
      <c r="D1837"/>
      <c r="E1837" s="7"/>
      <c r="F1837" s="7"/>
      <c r="G1837"/>
      <c r="H1837"/>
    </row>
    <row r="1838" spans="1:8" ht="12.75">
      <c r="A1838"/>
      <c r="B1838"/>
      <c r="C1838"/>
      <c r="D1838"/>
      <c r="E1838" s="7"/>
      <c r="F1838" s="7"/>
      <c r="G1838"/>
      <c r="H1838"/>
    </row>
    <row r="1839" spans="1:8" ht="12.75">
      <c r="A1839"/>
      <c r="B1839"/>
      <c r="C1839"/>
      <c r="D1839"/>
      <c r="E1839" s="7"/>
      <c r="F1839" s="7"/>
      <c r="G1839"/>
      <c r="H1839"/>
    </row>
    <row r="1840" spans="1:8" ht="12.75">
      <c r="A1840"/>
      <c r="B1840"/>
      <c r="C1840"/>
      <c r="D1840"/>
      <c r="E1840" s="7"/>
      <c r="F1840" s="7"/>
      <c r="G1840"/>
      <c r="H1840"/>
    </row>
    <row r="1841" spans="1:8" ht="12.75">
      <c r="A1841"/>
      <c r="B1841"/>
      <c r="C1841"/>
      <c r="D1841"/>
      <c r="E1841" s="7"/>
      <c r="F1841" s="7"/>
      <c r="G1841"/>
      <c r="H1841"/>
    </row>
    <row r="1842" spans="1:8" ht="12.75">
      <c r="A1842"/>
      <c r="B1842"/>
      <c r="C1842"/>
      <c r="D1842"/>
      <c r="E1842" s="7"/>
      <c r="F1842" s="7"/>
      <c r="G1842"/>
      <c r="H1842"/>
    </row>
    <row r="1843" spans="1:8" ht="12.75">
      <c r="A1843"/>
      <c r="B1843"/>
      <c r="C1843"/>
      <c r="D1843"/>
      <c r="E1843" s="7"/>
      <c r="F1843" s="7"/>
      <c r="G1843"/>
      <c r="H1843"/>
    </row>
    <row r="1844" spans="1:8" ht="12.75">
      <c r="A1844"/>
      <c r="B1844"/>
      <c r="C1844"/>
      <c r="D1844"/>
      <c r="E1844" s="7"/>
      <c r="F1844" s="7"/>
      <c r="G1844"/>
      <c r="H1844"/>
    </row>
    <row r="1845" spans="1:8" ht="12.75">
      <c r="A1845"/>
      <c r="B1845"/>
      <c r="C1845"/>
      <c r="D1845"/>
      <c r="E1845" s="7"/>
      <c r="F1845" s="7"/>
      <c r="G1845"/>
      <c r="H1845"/>
    </row>
    <row r="1846" spans="1:8" ht="12.75">
      <c r="A1846"/>
      <c r="B1846"/>
      <c r="C1846"/>
      <c r="D1846"/>
      <c r="E1846" s="7"/>
      <c r="F1846" s="7"/>
      <c r="G1846"/>
      <c r="H1846"/>
    </row>
    <row r="1847" spans="1:8" ht="12.75">
      <c r="A1847"/>
      <c r="B1847"/>
      <c r="C1847"/>
      <c r="D1847"/>
      <c r="E1847" s="7"/>
      <c r="F1847" s="7"/>
      <c r="G1847"/>
      <c r="H1847"/>
    </row>
    <row r="1848" spans="1:8" ht="12.75">
      <c r="A1848"/>
      <c r="B1848"/>
      <c r="C1848"/>
      <c r="D1848"/>
      <c r="E1848" s="7"/>
      <c r="F1848" s="7"/>
      <c r="G1848"/>
      <c r="H1848"/>
    </row>
    <row r="1849" spans="1:8" ht="12.75">
      <c r="A1849"/>
      <c r="B1849"/>
      <c r="C1849"/>
      <c r="D1849"/>
      <c r="E1849" s="7"/>
      <c r="F1849" s="7"/>
      <c r="G1849"/>
      <c r="H1849"/>
    </row>
    <row r="1850" spans="1:8" ht="12.75">
      <c r="A1850"/>
      <c r="B1850"/>
      <c r="C1850"/>
      <c r="D1850"/>
      <c r="E1850" s="7"/>
      <c r="F1850" s="7"/>
      <c r="G1850"/>
      <c r="H1850"/>
    </row>
    <row r="1851" spans="1:8" ht="12.75">
      <c r="A1851"/>
      <c r="B1851"/>
      <c r="C1851"/>
      <c r="D1851"/>
      <c r="E1851" s="7"/>
      <c r="F1851" s="7"/>
      <c r="G1851"/>
      <c r="H1851"/>
    </row>
    <row r="1852" spans="1:8" ht="12.75">
      <c r="A1852"/>
      <c r="B1852"/>
      <c r="C1852"/>
      <c r="D1852"/>
      <c r="E1852" s="7"/>
      <c r="F1852" s="7"/>
      <c r="G1852"/>
      <c r="H1852"/>
    </row>
    <row r="1853" spans="1:8" ht="12.75">
      <c r="A1853"/>
      <c r="B1853"/>
      <c r="C1853"/>
      <c r="D1853"/>
      <c r="E1853" s="7"/>
      <c r="F1853" s="7"/>
      <c r="G1853"/>
      <c r="H1853"/>
    </row>
    <row r="1854" spans="1:8" ht="12.75">
      <c r="A1854"/>
      <c r="B1854"/>
      <c r="C1854"/>
      <c r="D1854"/>
      <c r="E1854" s="7"/>
      <c r="F1854" s="7"/>
      <c r="G1854"/>
      <c r="H1854"/>
    </row>
    <row r="1855" spans="1:8" ht="12.75">
      <c r="A1855"/>
      <c r="B1855"/>
      <c r="C1855"/>
      <c r="D1855"/>
      <c r="E1855" s="7"/>
      <c r="F1855" s="7"/>
      <c r="G1855"/>
      <c r="H1855"/>
    </row>
    <row r="1856" spans="1:8" ht="12.75">
      <c r="A1856"/>
      <c r="B1856"/>
      <c r="C1856"/>
      <c r="D1856"/>
      <c r="E1856" s="7"/>
      <c r="F1856" s="7"/>
      <c r="G1856"/>
      <c r="H1856"/>
    </row>
    <row r="1857" spans="1:8" ht="12.75">
      <c r="A1857"/>
      <c r="B1857"/>
      <c r="C1857"/>
      <c r="D1857"/>
      <c r="E1857" s="7"/>
      <c r="F1857" s="7"/>
      <c r="G1857"/>
      <c r="H1857"/>
    </row>
    <row r="1858" spans="1:8" ht="12.75">
      <c r="A1858"/>
      <c r="B1858"/>
      <c r="C1858"/>
      <c r="D1858"/>
      <c r="E1858" s="7"/>
      <c r="F1858" s="7"/>
      <c r="G1858"/>
      <c r="H1858"/>
    </row>
    <row r="1859" spans="1:8" ht="12.75">
      <c r="A1859"/>
      <c r="B1859"/>
      <c r="C1859"/>
      <c r="D1859"/>
      <c r="E1859" s="7"/>
      <c r="F1859" s="7"/>
      <c r="G1859"/>
      <c r="H1859"/>
    </row>
    <row r="1860" spans="1:8" ht="12.75">
      <c r="A1860"/>
      <c r="B1860"/>
      <c r="C1860"/>
      <c r="D1860"/>
      <c r="E1860" s="7"/>
      <c r="F1860" s="7"/>
      <c r="G1860"/>
      <c r="H1860"/>
    </row>
    <row r="1861" spans="1:8" ht="12.75">
      <c r="A1861"/>
      <c r="B1861"/>
      <c r="C1861"/>
      <c r="D1861"/>
      <c r="E1861" s="7"/>
      <c r="F1861" s="7"/>
      <c r="G1861"/>
      <c r="H1861"/>
    </row>
    <row r="1862" spans="1:8" ht="12.75">
      <c r="A1862"/>
      <c r="B1862"/>
      <c r="C1862"/>
      <c r="D1862"/>
      <c r="E1862" s="7"/>
      <c r="F1862" s="7"/>
      <c r="G1862"/>
      <c r="H1862"/>
    </row>
    <row r="1863" spans="1:8" ht="12.75">
      <c r="A1863"/>
      <c r="B1863"/>
      <c r="C1863"/>
      <c r="D1863"/>
      <c r="E1863" s="7"/>
      <c r="F1863" s="7"/>
      <c r="G1863"/>
      <c r="H1863"/>
    </row>
    <row r="1864" spans="1:8" ht="12.75">
      <c r="A1864"/>
      <c r="B1864"/>
      <c r="C1864"/>
      <c r="D1864"/>
      <c r="E1864" s="7"/>
      <c r="F1864" s="7"/>
      <c r="G1864"/>
      <c r="H1864"/>
    </row>
    <row r="1865" spans="1:8" ht="12.75">
      <c r="A1865"/>
      <c r="B1865"/>
      <c r="C1865"/>
      <c r="D1865"/>
      <c r="E1865" s="7"/>
      <c r="F1865" s="7"/>
      <c r="G1865"/>
      <c r="H1865"/>
    </row>
    <row r="1866" spans="1:8" ht="12.75">
      <c r="A1866"/>
      <c r="B1866"/>
      <c r="C1866"/>
      <c r="D1866"/>
      <c r="E1866" s="7"/>
      <c r="F1866" s="7"/>
      <c r="G1866"/>
      <c r="H1866"/>
    </row>
    <row r="1867" spans="1:8" ht="12.75">
      <c r="A1867"/>
      <c r="B1867"/>
      <c r="C1867"/>
      <c r="D1867"/>
      <c r="E1867" s="7"/>
      <c r="F1867" s="7"/>
      <c r="G1867"/>
      <c r="H1867"/>
    </row>
    <row r="1868" spans="1:8" ht="12.75">
      <c r="A1868"/>
      <c r="B1868"/>
      <c r="C1868"/>
      <c r="D1868"/>
      <c r="E1868" s="7"/>
      <c r="F1868" s="7"/>
      <c r="G1868"/>
      <c r="H1868"/>
    </row>
    <row r="1869" spans="1:8" ht="12.75">
      <c r="A1869"/>
      <c r="B1869"/>
      <c r="C1869"/>
      <c r="D1869"/>
      <c r="E1869" s="7"/>
      <c r="F1869" s="7"/>
      <c r="G1869"/>
      <c r="H1869"/>
    </row>
    <row r="1870" spans="1:8" ht="12.75">
      <c r="A1870"/>
      <c r="B1870"/>
      <c r="C1870"/>
      <c r="D1870"/>
      <c r="E1870" s="7"/>
      <c r="F1870" s="7"/>
      <c r="G1870"/>
      <c r="H1870"/>
    </row>
    <row r="1871" spans="1:8" ht="12.75">
      <c r="A1871"/>
      <c r="B1871"/>
      <c r="C1871"/>
      <c r="D1871"/>
      <c r="E1871" s="7"/>
      <c r="F1871" s="7"/>
      <c r="G1871"/>
      <c r="H1871"/>
    </row>
    <row r="1872" spans="1:8" ht="12.75">
      <c r="A1872"/>
      <c r="B1872"/>
      <c r="C1872"/>
      <c r="D1872"/>
      <c r="E1872" s="7"/>
      <c r="F1872" s="7"/>
      <c r="G1872"/>
      <c r="H1872"/>
    </row>
    <row r="1873" spans="1:8" ht="12.75">
      <c r="A1873"/>
      <c r="B1873"/>
      <c r="C1873"/>
      <c r="D1873"/>
      <c r="E1873" s="7"/>
      <c r="F1873" s="7"/>
      <c r="G1873"/>
      <c r="H1873"/>
    </row>
    <row r="1874" spans="1:8" ht="12.75">
      <c r="A1874"/>
      <c r="B1874"/>
      <c r="C1874"/>
      <c r="D1874"/>
      <c r="E1874" s="7"/>
      <c r="F1874" s="7"/>
      <c r="G1874"/>
      <c r="H1874"/>
    </row>
    <row r="1875" spans="1:8" ht="12.75">
      <c r="A1875"/>
      <c r="B1875"/>
      <c r="C1875"/>
      <c r="D1875"/>
      <c r="E1875" s="7"/>
      <c r="F1875" s="7"/>
      <c r="G1875"/>
      <c r="H1875"/>
    </row>
    <row r="1876" spans="1:8" ht="12.75">
      <c r="A1876"/>
      <c r="B1876"/>
      <c r="C1876"/>
      <c r="D1876"/>
      <c r="E1876" s="7"/>
      <c r="F1876" s="7"/>
      <c r="G1876"/>
      <c r="H1876"/>
    </row>
    <row r="1877" spans="1:8" ht="12.75">
      <c r="A1877"/>
      <c r="B1877"/>
      <c r="C1877"/>
      <c r="D1877"/>
      <c r="E1877" s="7"/>
      <c r="F1877" s="7"/>
      <c r="G1877"/>
      <c r="H1877"/>
    </row>
    <row r="1878" spans="1:8" ht="12.75">
      <c r="A1878"/>
      <c r="B1878"/>
      <c r="C1878"/>
      <c r="D1878"/>
      <c r="E1878" s="7"/>
      <c r="F1878" s="7"/>
      <c r="G1878"/>
      <c r="H1878"/>
    </row>
    <row r="1879" spans="1:8" ht="12.75">
      <c r="A1879"/>
      <c r="B1879"/>
      <c r="C1879"/>
      <c r="D1879"/>
      <c r="E1879" s="7"/>
      <c r="F1879" s="7"/>
      <c r="G1879"/>
      <c r="H1879"/>
    </row>
    <row r="1880" spans="1:8" ht="12.75">
      <c r="A1880"/>
      <c r="B1880"/>
      <c r="C1880"/>
      <c r="D1880"/>
      <c r="E1880" s="7"/>
      <c r="F1880" s="7"/>
      <c r="G1880"/>
      <c r="H1880"/>
    </row>
    <row r="1881" spans="1:8" ht="12.75">
      <c r="A1881"/>
      <c r="B1881"/>
      <c r="C1881"/>
      <c r="D1881"/>
      <c r="E1881" s="7"/>
      <c r="F1881" s="7"/>
      <c r="G1881"/>
      <c r="H1881"/>
    </row>
    <row r="1882" spans="1:8" ht="12.75">
      <c r="A1882"/>
      <c r="B1882"/>
      <c r="C1882"/>
      <c r="D1882"/>
      <c r="E1882" s="7"/>
      <c r="F1882" s="7"/>
      <c r="G1882"/>
      <c r="H1882"/>
    </row>
    <row r="1883" spans="1:8" ht="12.75">
      <c r="A1883"/>
      <c r="B1883"/>
      <c r="C1883"/>
      <c r="D1883"/>
      <c r="E1883" s="7"/>
      <c r="F1883" s="7"/>
      <c r="G1883"/>
      <c r="H1883"/>
    </row>
    <row r="1884" spans="1:8" ht="12.75">
      <c r="A1884"/>
      <c r="B1884"/>
      <c r="C1884"/>
      <c r="D1884"/>
      <c r="E1884" s="7"/>
      <c r="F1884" s="7"/>
      <c r="G1884"/>
      <c r="H1884"/>
    </row>
    <row r="1885" spans="1:8" ht="12.75">
      <c r="A1885"/>
      <c r="B1885"/>
      <c r="C1885"/>
      <c r="D1885"/>
      <c r="E1885" s="7"/>
      <c r="F1885" s="7"/>
      <c r="G1885"/>
      <c r="H1885"/>
    </row>
    <row r="1886" spans="1:8" ht="12.75">
      <c r="A1886"/>
      <c r="B1886"/>
      <c r="C1886"/>
      <c r="D1886"/>
      <c r="E1886" s="7"/>
      <c r="F1886" s="7"/>
      <c r="G1886"/>
      <c r="H1886"/>
    </row>
    <row r="1887" spans="1:8" ht="12.75">
      <c r="A1887"/>
      <c r="B1887"/>
      <c r="C1887"/>
      <c r="D1887"/>
      <c r="E1887" s="7"/>
      <c r="F1887" s="7"/>
      <c r="G1887"/>
      <c r="H1887"/>
    </row>
    <row r="1888" spans="1:8" ht="12.75">
      <c r="A1888"/>
      <c r="B1888"/>
      <c r="C1888"/>
      <c r="D1888"/>
      <c r="E1888" s="7"/>
      <c r="F1888" s="7"/>
      <c r="G1888"/>
      <c r="H1888"/>
    </row>
    <row r="1889" spans="1:8" ht="12.75">
      <c r="A1889"/>
      <c r="B1889"/>
      <c r="C1889"/>
      <c r="D1889"/>
      <c r="E1889" s="7"/>
      <c r="F1889" s="7"/>
      <c r="G1889"/>
      <c r="H1889"/>
    </row>
    <row r="1890" spans="1:8" ht="12.75">
      <c r="A1890"/>
      <c r="B1890"/>
      <c r="C1890"/>
      <c r="D1890"/>
      <c r="E1890" s="7"/>
      <c r="F1890" s="7"/>
      <c r="G1890"/>
      <c r="H1890"/>
    </row>
    <row r="1891" spans="1:8" ht="12.75">
      <c r="A1891"/>
      <c r="B1891"/>
      <c r="C1891"/>
      <c r="D1891"/>
      <c r="E1891" s="7"/>
      <c r="F1891" s="7"/>
      <c r="G1891"/>
      <c r="H1891"/>
    </row>
    <row r="1892" spans="1:8" ht="12.75">
      <c r="A1892"/>
      <c r="B1892"/>
      <c r="C1892"/>
      <c r="D1892"/>
      <c r="E1892" s="7"/>
      <c r="F1892" s="7"/>
      <c r="G1892"/>
      <c r="H1892"/>
    </row>
    <row r="1893" spans="1:8" ht="12.75">
      <c r="A1893"/>
      <c r="B1893"/>
      <c r="C1893"/>
      <c r="D1893"/>
      <c r="E1893" s="7"/>
      <c r="F1893" s="7"/>
      <c r="G1893"/>
      <c r="H1893"/>
    </row>
    <row r="1894" spans="1:8" ht="12.75">
      <c r="A1894"/>
      <c r="B1894"/>
      <c r="C1894"/>
      <c r="D1894"/>
      <c r="E1894" s="7"/>
      <c r="F1894" s="7"/>
      <c r="G1894"/>
      <c r="H1894"/>
    </row>
    <row r="1895" spans="1:8" ht="12.75">
      <c r="A1895"/>
      <c r="B1895"/>
      <c r="C1895"/>
      <c r="D1895"/>
      <c r="E1895" s="7"/>
      <c r="F1895" s="7"/>
      <c r="G1895"/>
      <c r="H1895"/>
    </row>
    <row r="1896" spans="1:8" ht="12.75">
      <c r="A1896"/>
      <c r="B1896"/>
      <c r="C1896"/>
      <c r="D1896"/>
      <c r="E1896" s="7"/>
      <c r="F1896" s="7"/>
      <c r="G1896"/>
      <c r="H1896"/>
    </row>
    <row r="1897" spans="1:8" ht="12.75">
      <c r="A1897"/>
      <c r="B1897"/>
      <c r="C1897"/>
      <c r="D1897"/>
      <c r="E1897" s="7"/>
      <c r="F1897" s="7"/>
      <c r="G1897"/>
      <c r="H1897"/>
    </row>
    <row r="1898" spans="1:8" ht="12.75">
      <c r="A1898"/>
      <c r="B1898"/>
      <c r="C1898"/>
      <c r="D1898"/>
      <c r="E1898" s="7"/>
      <c r="F1898" s="7"/>
      <c r="G1898"/>
      <c r="H1898"/>
    </row>
    <row r="1899" spans="1:8" ht="12.75">
      <c r="A1899"/>
      <c r="B1899"/>
      <c r="C1899"/>
      <c r="D1899"/>
      <c r="E1899" s="7"/>
      <c r="F1899" s="7"/>
      <c r="G1899"/>
      <c r="H1899"/>
    </row>
    <row r="1900" spans="1:8" ht="12.75">
      <c r="A1900"/>
      <c r="B1900"/>
      <c r="C1900"/>
      <c r="D1900"/>
      <c r="E1900" s="7"/>
      <c r="F1900" s="7"/>
      <c r="G1900"/>
      <c r="H1900"/>
    </row>
    <row r="1901" spans="1:8" ht="12.75">
      <c r="A1901"/>
      <c r="B1901"/>
      <c r="C1901"/>
      <c r="D1901"/>
      <c r="E1901" s="7"/>
      <c r="F1901" s="7"/>
      <c r="G1901"/>
      <c r="H1901"/>
    </row>
    <row r="1902" spans="1:8" ht="12.75">
      <c r="A1902"/>
      <c r="B1902"/>
      <c r="C1902"/>
      <c r="D1902"/>
      <c r="E1902" s="7"/>
      <c r="F1902" s="7"/>
      <c r="G1902"/>
      <c r="H1902"/>
    </row>
    <row r="1903" spans="1:8" ht="12.75">
      <c r="A1903"/>
      <c r="B1903"/>
      <c r="C1903"/>
      <c r="D1903"/>
      <c r="E1903" s="7"/>
      <c r="F1903" s="7"/>
      <c r="G1903"/>
      <c r="H1903"/>
    </row>
    <row r="1904" spans="1:8" ht="12.75">
      <c r="A1904"/>
      <c r="B1904"/>
      <c r="C1904"/>
      <c r="D1904"/>
      <c r="E1904" s="7"/>
      <c r="F1904" s="7"/>
      <c r="G1904"/>
      <c r="H1904"/>
    </row>
    <row r="1905" spans="1:8" ht="12.75">
      <c r="A1905"/>
      <c r="B1905"/>
      <c r="C1905"/>
      <c r="D1905"/>
      <c r="E1905" s="7"/>
      <c r="F1905" s="7"/>
      <c r="G1905"/>
      <c r="H1905"/>
    </row>
    <row r="1906" spans="1:8" ht="12.75">
      <c r="A1906"/>
      <c r="B1906"/>
      <c r="C1906"/>
      <c r="D1906"/>
      <c r="E1906" s="7"/>
      <c r="F1906" s="7"/>
      <c r="G1906"/>
      <c r="H1906"/>
    </row>
    <row r="1907" spans="1:8" ht="12.75">
      <c r="A1907"/>
      <c r="B1907"/>
      <c r="C1907"/>
      <c r="D1907"/>
      <c r="E1907" s="7"/>
      <c r="F1907" s="7"/>
      <c r="G1907"/>
      <c r="H1907"/>
    </row>
    <row r="1908" spans="1:8" ht="12.75">
      <c r="A1908"/>
      <c r="B1908"/>
      <c r="C1908"/>
      <c r="D1908"/>
      <c r="E1908" s="7"/>
      <c r="F1908" s="7"/>
      <c r="G1908"/>
      <c r="H1908"/>
    </row>
    <row r="1909" spans="1:8" ht="12.75">
      <c r="A1909"/>
      <c r="B1909"/>
      <c r="C1909"/>
      <c r="D1909"/>
      <c r="E1909" s="7"/>
      <c r="F1909" s="7"/>
      <c r="G1909"/>
      <c r="H1909"/>
    </row>
    <row r="1910" spans="1:8" ht="12.75">
      <c r="A1910"/>
      <c r="B1910"/>
      <c r="C1910"/>
      <c r="D1910"/>
      <c r="E1910" s="7"/>
      <c r="F1910" s="7"/>
      <c r="G1910"/>
      <c r="H1910"/>
    </row>
    <row r="1911" spans="1:8" ht="12.75">
      <c r="A1911"/>
      <c r="B1911"/>
      <c r="C1911"/>
      <c r="D1911"/>
      <c r="E1911" s="7"/>
      <c r="F1911" s="7"/>
      <c r="G1911"/>
      <c r="H1911"/>
    </row>
    <row r="1912" spans="1:8" ht="12.75">
      <c r="A1912"/>
      <c r="B1912"/>
      <c r="C1912"/>
      <c r="D1912"/>
      <c r="E1912" s="7"/>
      <c r="F1912" s="7"/>
      <c r="G1912"/>
      <c r="H1912"/>
    </row>
    <row r="1913" spans="1:8" ht="12.75">
      <c r="A1913"/>
      <c r="B1913"/>
      <c r="C1913"/>
      <c r="D1913"/>
      <c r="E1913" s="7"/>
      <c r="F1913" s="7"/>
      <c r="G1913"/>
      <c r="H1913"/>
    </row>
    <row r="1914" spans="1:8" ht="12.75">
      <c r="A1914"/>
      <c r="B1914"/>
      <c r="C1914"/>
      <c r="D1914"/>
      <c r="E1914" s="7"/>
      <c r="F1914" s="7"/>
      <c r="G1914"/>
      <c r="H1914"/>
    </row>
    <row r="1915" spans="1:8" ht="12.75">
      <c r="A1915"/>
      <c r="B1915"/>
      <c r="C1915"/>
      <c r="D1915"/>
      <c r="E1915" s="7"/>
      <c r="F1915" s="7"/>
      <c r="G1915"/>
      <c r="H1915"/>
    </row>
    <row r="1916" spans="1:8" ht="12.75">
      <c r="A1916"/>
      <c r="B1916"/>
      <c r="C1916"/>
      <c r="D1916"/>
      <c r="E1916" s="7"/>
      <c r="F1916" s="7"/>
      <c r="G1916"/>
      <c r="H1916"/>
    </row>
    <row r="1917" spans="1:8" ht="12.75">
      <c r="A1917"/>
      <c r="B1917"/>
      <c r="C1917"/>
      <c r="D1917"/>
      <c r="E1917" s="7"/>
      <c r="F1917" s="7"/>
      <c r="G1917"/>
      <c r="H1917"/>
    </row>
    <row r="1918" spans="1:8" ht="12.75">
      <c r="A1918"/>
      <c r="B1918"/>
      <c r="C1918"/>
      <c r="D1918"/>
      <c r="E1918" s="7"/>
      <c r="F1918" s="7"/>
      <c r="G1918"/>
      <c r="H1918"/>
    </row>
    <row r="1919" spans="1:8" ht="12.75">
      <c r="A1919"/>
      <c r="B1919"/>
      <c r="C1919"/>
      <c r="D1919"/>
      <c r="E1919" s="7"/>
      <c r="F1919" s="7"/>
      <c r="G1919"/>
      <c r="H1919"/>
    </row>
    <row r="1920" spans="1:8" ht="12.75">
      <c r="A1920"/>
      <c r="B1920"/>
      <c r="C1920"/>
      <c r="D1920"/>
      <c r="E1920" s="7"/>
      <c r="F1920" s="7"/>
      <c r="G1920"/>
      <c r="H1920"/>
    </row>
    <row r="1921" spans="1:8" ht="12.75">
      <c r="A1921"/>
      <c r="B1921"/>
      <c r="C1921"/>
      <c r="D1921"/>
      <c r="E1921" s="7"/>
      <c r="F1921" s="7"/>
      <c r="G1921"/>
      <c r="H1921"/>
    </row>
    <row r="1922" spans="1:8" ht="12.75">
      <c r="A1922"/>
      <c r="B1922"/>
      <c r="C1922"/>
      <c r="D1922"/>
      <c r="E1922" s="7"/>
      <c r="F1922" s="7"/>
      <c r="G1922"/>
      <c r="H1922"/>
    </row>
    <row r="1923" spans="1:8" ht="12.75">
      <c r="A1923"/>
      <c r="B1923"/>
      <c r="C1923"/>
      <c r="D1923"/>
      <c r="E1923" s="7"/>
      <c r="F1923" s="7"/>
      <c r="G1923"/>
      <c r="H1923"/>
    </row>
    <row r="1924" spans="1:8" ht="12.75">
      <c r="A1924"/>
      <c r="B1924"/>
      <c r="C1924"/>
      <c r="D1924"/>
      <c r="E1924" s="7"/>
      <c r="F1924" s="7"/>
      <c r="G1924"/>
      <c r="H1924"/>
    </row>
    <row r="1925" spans="1:8" ht="12.75">
      <c r="A1925"/>
      <c r="B1925"/>
      <c r="C1925"/>
      <c r="D1925"/>
      <c r="E1925" s="7"/>
      <c r="F1925" s="7"/>
      <c r="G1925"/>
      <c r="H1925"/>
    </row>
    <row r="1926" spans="1:8" ht="12.75">
      <c r="A1926"/>
      <c r="B1926"/>
      <c r="C1926"/>
      <c r="D1926"/>
      <c r="E1926" s="7"/>
      <c r="F1926" s="7"/>
      <c r="G1926"/>
      <c r="H1926"/>
    </row>
    <row r="1927" spans="1:8" ht="12.75">
      <c r="A1927"/>
      <c r="B1927"/>
      <c r="C1927"/>
      <c r="D1927"/>
      <c r="E1927" s="7"/>
      <c r="F1927" s="7"/>
      <c r="G1927"/>
      <c r="H1927"/>
    </row>
    <row r="1928" spans="1:8" ht="12.75">
      <c r="A1928"/>
      <c r="B1928"/>
      <c r="C1928"/>
      <c r="D1928"/>
      <c r="E1928" s="7"/>
      <c r="F1928" s="7"/>
      <c r="G1928"/>
      <c r="H1928"/>
    </row>
    <row r="1929" spans="1:8" ht="12.75">
      <c r="A1929"/>
      <c r="B1929"/>
      <c r="C1929"/>
      <c r="D1929"/>
      <c r="E1929" s="7"/>
      <c r="F1929" s="7"/>
      <c r="G1929"/>
      <c r="H1929"/>
    </row>
    <row r="1930" spans="1:8" ht="12.75">
      <c r="A1930"/>
      <c r="B1930"/>
      <c r="C1930"/>
      <c r="D1930"/>
      <c r="E1930" s="7"/>
      <c r="F1930" s="7"/>
      <c r="G1930"/>
      <c r="H1930"/>
    </row>
    <row r="1931" spans="1:8" ht="12.75">
      <c r="A1931"/>
      <c r="B1931"/>
      <c r="C1931"/>
      <c r="D1931"/>
      <c r="E1931" s="7"/>
      <c r="F1931" s="7"/>
      <c r="G1931"/>
      <c r="H1931"/>
    </row>
    <row r="1932" spans="1:8" ht="12.75">
      <c r="A1932"/>
      <c r="B1932"/>
      <c r="C1932"/>
      <c r="D1932"/>
      <c r="E1932" s="7"/>
      <c r="F1932" s="7"/>
      <c r="G1932"/>
      <c r="H1932"/>
    </row>
    <row r="1933" spans="1:8" ht="12.75">
      <c r="A1933"/>
      <c r="B1933"/>
      <c r="C1933"/>
      <c r="D1933"/>
      <c r="E1933" s="7"/>
      <c r="F1933" s="7"/>
      <c r="G1933"/>
      <c r="H1933"/>
    </row>
    <row r="1934" spans="1:8" ht="12.75">
      <c r="A1934"/>
      <c r="B1934"/>
      <c r="C1934"/>
      <c r="D1934"/>
      <c r="E1934" s="7"/>
      <c r="F1934" s="7"/>
      <c r="G1934"/>
      <c r="H1934"/>
    </row>
    <row r="1935" spans="1:8" ht="12.75">
      <c r="A1935"/>
      <c r="B1935"/>
      <c r="C1935"/>
      <c r="D1935"/>
      <c r="E1935" s="7"/>
      <c r="F1935" s="7"/>
      <c r="G1935"/>
      <c r="H1935"/>
    </row>
    <row r="1936" spans="1:8" ht="12.75">
      <c r="A1936"/>
      <c r="B1936"/>
      <c r="C1936"/>
      <c r="D1936"/>
      <c r="E1936" s="7"/>
      <c r="F1936" s="7"/>
      <c r="G1936"/>
      <c r="H1936"/>
    </row>
    <row r="1937" spans="1:8" ht="12.75">
      <c r="A1937"/>
      <c r="B1937"/>
      <c r="C1937"/>
      <c r="D1937"/>
      <c r="E1937" s="7"/>
      <c r="F1937" s="7"/>
      <c r="G1937"/>
      <c r="H1937"/>
    </row>
    <row r="1938" spans="1:8" ht="12.75">
      <c r="A1938"/>
      <c r="B1938"/>
      <c r="C1938"/>
      <c r="D1938"/>
      <c r="E1938" s="7"/>
      <c r="F1938" s="7"/>
      <c r="G1938"/>
      <c r="H1938"/>
    </row>
    <row r="1939" spans="1:8" ht="12.75">
      <c r="A1939"/>
      <c r="B1939"/>
      <c r="C1939"/>
      <c r="D1939"/>
      <c r="E1939" s="7"/>
      <c r="F1939" s="7"/>
      <c r="G1939"/>
      <c r="H1939"/>
    </row>
    <row r="1940" spans="1:8" ht="12.75">
      <c r="A1940"/>
      <c r="B1940"/>
      <c r="C1940"/>
      <c r="D1940"/>
      <c r="E1940" s="7"/>
      <c r="F1940" s="7"/>
      <c r="G1940"/>
      <c r="H1940"/>
    </row>
    <row r="1941" spans="1:8" ht="12.75">
      <c r="A1941"/>
      <c r="B1941"/>
      <c r="C1941"/>
      <c r="D1941"/>
      <c r="E1941" s="7"/>
      <c r="F1941" s="7"/>
      <c r="G1941"/>
      <c r="H1941"/>
    </row>
    <row r="1942" spans="1:8" ht="12.75">
      <c r="A1942"/>
      <c r="B1942"/>
      <c r="C1942"/>
      <c r="D1942"/>
      <c r="E1942" s="7"/>
      <c r="F1942" s="7"/>
      <c r="G1942"/>
      <c r="H1942"/>
    </row>
    <row r="1943" spans="1:8" ht="12.75">
      <c r="A1943"/>
      <c r="B1943"/>
      <c r="C1943"/>
      <c r="D1943"/>
      <c r="E1943" s="7"/>
      <c r="F1943" s="7"/>
      <c r="G1943"/>
      <c r="H1943"/>
    </row>
    <row r="1944" spans="1:8" ht="12.75">
      <c r="A1944"/>
      <c r="B1944"/>
      <c r="C1944"/>
      <c r="D1944"/>
      <c r="E1944" s="7"/>
      <c r="F1944" s="7"/>
      <c r="G1944"/>
      <c r="H1944"/>
    </row>
    <row r="1945" spans="1:8" ht="12.75">
      <c r="A1945"/>
      <c r="B1945"/>
      <c r="C1945"/>
      <c r="D1945"/>
      <c r="E1945" s="7"/>
      <c r="F1945" s="7"/>
      <c r="G1945"/>
      <c r="H1945"/>
    </row>
    <row r="1946" spans="1:8" ht="12.75">
      <c r="A1946"/>
      <c r="B1946"/>
      <c r="C1946"/>
      <c r="D1946"/>
      <c r="E1946" s="7"/>
      <c r="F1946" s="7"/>
      <c r="G1946"/>
      <c r="H1946"/>
    </row>
    <row r="1947" spans="1:8" ht="12.75">
      <c r="A1947"/>
      <c r="B1947"/>
      <c r="C1947"/>
      <c r="D1947"/>
      <c r="E1947" s="7"/>
      <c r="F1947" s="7"/>
      <c r="G1947"/>
      <c r="H1947"/>
    </row>
    <row r="1948" spans="1:8" ht="12.75">
      <c r="A1948"/>
      <c r="B1948"/>
      <c r="C1948"/>
      <c r="D1948"/>
      <c r="E1948" s="7"/>
      <c r="F1948" s="7"/>
      <c r="G1948"/>
      <c r="H1948"/>
    </row>
    <row r="1949" spans="1:8" ht="12.75">
      <c r="A1949"/>
      <c r="B1949"/>
      <c r="C1949"/>
      <c r="D1949"/>
      <c r="E1949" s="7"/>
      <c r="F1949" s="7"/>
      <c r="G1949"/>
      <c r="H1949"/>
    </row>
    <row r="1950" spans="1:8" ht="12.75">
      <c r="A1950"/>
      <c r="B1950"/>
      <c r="C1950"/>
      <c r="D1950"/>
      <c r="E1950" s="7"/>
      <c r="F1950" s="7"/>
      <c r="G1950"/>
      <c r="H1950"/>
    </row>
    <row r="1951" spans="1:8" ht="12.75">
      <c r="A1951"/>
      <c r="B1951"/>
      <c r="C1951"/>
      <c r="D1951"/>
      <c r="E1951" s="7"/>
      <c r="F1951" s="7"/>
      <c r="G1951"/>
      <c r="H1951"/>
    </row>
    <row r="1952" spans="1:8" ht="12.75">
      <c r="A1952"/>
      <c r="B1952"/>
      <c r="C1952"/>
      <c r="D1952"/>
      <c r="E1952" s="7"/>
      <c r="F1952" s="7"/>
      <c r="G1952"/>
      <c r="H1952"/>
    </row>
    <row r="1953" spans="1:8" ht="12.75">
      <c r="A1953"/>
      <c r="B1953"/>
      <c r="C1953"/>
      <c r="D1953"/>
      <c r="E1953" s="7"/>
      <c r="F1953" s="7"/>
      <c r="G1953"/>
      <c r="H1953"/>
    </row>
    <row r="1954" spans="1:8" ht="12.75">
      <c r="A1954"/>
      <c r="B1954"/>
      <c r="C1954"/>
      <c r="D1954"/>
      <c r="E1954" s="7"/>
      <c r="F1954" s="7"/>
      <c r="G1954"/>
      <c r="H1954"/>
    </row>
    <row r="1955" spans="1:8" ht="12.75">
      <c r="A1955"/>
      <c r="B1955"/>
      <c r="C1955"/>
      <c r="D1955"/>
      <c r="E1955" s="7"/>
      <c r="F1955" s="7"/>
      <c r="G1955"/>
      <c r="H1955"/>
    </row>
    <row r="1956" spans="1:8" ht="12.75">
      <c r="A1956"/>
      <c r="B1956"/>
      <c r="C1956"/>
      <c r="D1956"/>
      <c r="E1956" s="7"/>
      <c r="F1956" s="7"/>
      <c r="G1956"/>
      <c r="H1956"/>
    </row>
    <row r="1957" spans="1:8" ht="12.75">
      <c r="A1957"/>
      <c r="B1957"/>
      <c r="C1957"/>
      <c r="D1957"/>
      <c r="E1957" s="7"/>
      <c r="F1957" s="7"/>
      <c r="G1957"/>
      <c r="H1957"/>
    </row>
    <row r="1958" spans="1:8" ht="12.75">
      <c r="A1958"/>
      <c r="B1958"/>
      <c r="C1958"/>
      <c r="D1958"/>
      <c r="E1958" s="7"/>
      <c r="F1958" s="7"/>
      <c r="G1958"/>
      <c r="H1958"/>
    </row>
    <row r="1959" spans="1:8" ht="12.75">
      <c r="A1959"/>
      <c r="B1959"/>
      <c r="C1959"/>
      <c r="D1959"/>
      <c r="E1959" s="7"/>
      <c r="F1959" s="7"/>
      <c r="G1959"/>
      <c r="H1959"/>
    </row>
    <row r="1960" spans="1:8" ht="12.75">
      <c r="A1960"/>
      <c r="B1960"/>
      <c r="C1960"/>
      <c r="D1960"/>
      <c r="E1960" s="7"/>
      <c r="F1960" s="7"/>
      <c r="G1960"/>
      <c r="H1960"/>
    </row>
    <row r="1961" spans="1:8" ht="12.75">
      <c r="A1961"/>
      <c r="B1961"/>
      <c r="C1961"/>
      <c r="D1961"/>
      <c r="E1961" s="7"/>
      <c r="F1961" s="7"/>
      <c r="G1961"/>
      <c r="H1961"/>
    </row>
    <row r="1962" spans="1:8" ht="12.75">
      <c r="A1962"/>
      <c r="B1962"/>
      <c r="C1962"/>
      <c r="D1962"/>
      <c r="E1962" s="7"/>
      <c r="F1962" s="7"/>
      <c r="G1962"/>
      <c r="H1962"/>
    </row>
    <row r="1963" spans="1:8" ht="12.75">
      <c r="A1963"/>
      <c r="B1963"/>
      <c r="C1963"/>
      <c r="D1963"/>
      <c r="E1963" s="7"/>
      <c r="F1963" s="7"/>
      <c r="G1963"/>
      <c r="H1963"/>
    </row>
    <row r="1964" spans="1:8" ht="12.75">
      <c r="A1964"/>
      <c r="B1964"/>
      <c r="C1964"/>
      <c r="D1964"/>
      <c r="E1964" s="7"/>
      <c r="F1964" s="7"/>
      <c r="G1964"/>
      <c r="H1964"/>
    </row>
    <row r="1965" spans="1:8" ht="12.75">
      <c r="A1965"/>
      <c r="B1965"/>
      <c r="C1965"/>
      <c r="D1965"/>
      <c r="E1965" s="7"/>
      <c r="F1965" s="7"/>
      <c r="G1965"/>
      <c r="H1965"/>
    </row>
    <row r="1966" spans="1:8" ht="12.75">
      <c r="A1966"/>
      <c r="B1966"/>
      <c r="C1966"/>
      <c r="D1966"/>
      <c r="E1966" s="7"/>
      <c r="F1966" s="7"/>
      <c r="G1966"/>
      <c r="H1966"/>
    </row>
    <row r="1967" spans="1:8" ht="12.75">
      <c r="A1967"/>
      <c r="B1967"/>
      <c r="C1967"/>
      <c r="D1967"/>
      <c r="E1967" s="7"/>
      <c r="F1967" s="7"/>
      <c r="G1967"/>
      <c r="H1967"/>
    </row>
    <row r="1968" spans="1:8" ht="12.75">
      <c r="A1968"/>
      <c r="B1968"/>
      <c r="C1968"/>
      <c r="D1968"/>
      <c r="E1968" s="7"/>
      <c r="F1968" s="7"/>
      <c r="G1968"/>
      <c r="H1968"/>
    </row>
    <row r="1969" spans="1:8" ht="12.75">
      <c r="A1969"/>
      <c r="B1969"/>
      <c r="C1969"/>
      <c r="D1969"/>
      <c r="E1969" s="7"/>
      <c r="F1969" s="7"/>
      <c r="G1969"/>
      <c r="H1969"/>
    </row>
    <row r="1970" spans="1:8" ht="12.75">
      <c r="A1970"/>
      <c r="B1970"/>
      <c r="C1970"/>
      <c r="D1970"/>
      <c r="E1970" s="7"/>
      <c r="F1970" s="7"/>
      <c r="G1970"/>
      <c r="H1970"/>
    </row>
    <row r="1971" spans="1:8" ht="12.75">
      <c r="A1971"/>
      <c r="B1971"/>
      <c r="C1971"/>
      <c r="D1971"/>
      <c r="E1971" s="7"/>
      <c r="F1971" s="7"/>
      <c r="G1971"/>
      <c r="H1971"/>
    </row>
    <row r="1972" spans="1:8" ht="12.75">
      <c r="A1972"/>
      <c r="B1972"/>
      <c r="C1972"/>
      <c r="D1972"/>
      <c r="E1972" s="7"/>
      <c r="F1972" s="7"/>
      <c r="G1972"/>
      <c r="H1972"/>
    </row>
    <row r="1973" spans="1:8" ht="12.75">
      <c r="A1973"/>
      <c r="B1973"/>
      <c r="C1973"/>
      <c r="D1973"/>
      <c r="E1973" s="7"/>
      <c r="F1973" s="7"/>
      <c r="G1973"/>
      <c r="H1973"/>
    </row>
    <row r="1974" spans="1:8" ht="12.75">
      <c r="A1974"/>
      <c r="B1974"/>
      <c r="C1974"/>
      <c r="D1974"/>
      <c r="E1974" s="7"/>
      <c r="F1974" s="7"/>
      <c r="G1974"/>
      <c r="H1974"/>
    </row>
    <row r="1975" spans="1:8" ht="12.75">
      <c r="A1975"/>
      <c r="B1975"/>
      <c r="C1975"/>
      <c r="D1975"/>
      <c r="E1975" s="7"/>
      <c r="F1975" s="7"/>
      <c r="G1975"/>
      <c r="H1975"/>
    </row>
    <row r="1976" spans="1:8" ht="12.75">
      <c r="A1976"/>
      <c r="B1976"/>
      <c r="C1976"/>
      <c r="D1976"/>
      <c r="E1976" s="7"/>
      <c r="F1976" s="7"/>
      <c r="G1976"/>
      <c r="H1976"/>
    </row>
    <row r="1977" spans="1:8" ht="12.75">
      <c r="A1977"/>
      <c r="B1977"/>
      <c r="C1977"/>
      <c r="D1977"/>
      <c r="E1977" s="7"/>
      <c r="F1977" s="7"/>
      <c r="G1977"/>
      <c r="H1977"/>
    </row>
    <row r="1978" spans="1:8" ht="12.75">
      <c r="A1978"/>
      <c r="B1978"/>
      <c r="C1978"/>
      <c r="D1978"/>
      <c r="E1978" s="7"/>
      <c r="F1978" s="7"/>
      <c r="G1978"/>
      <c r="H1978"/>
    </row>
    <row r="1979" spans="1:8" ht="12.75">
      <c r="A1979"/>
      <c r="B1979"/>
      <c r="C1979"/>
      <c r="D1979"/>
      <c r="E1979" s="7"/>
      <c r="F1979" s="7"/>
      <c r="G1979"/>
      <c r="H1979"/>
    </row>
    <row r="1980" spans="1:8" ht="12.75">
      <c r="A1980"/>
      <c r="B1980"/>
      <c r="C1980"/>
      <c r="D1980"/>
      <c r="E1980" s="7"/>
      <c r="F1980" s="7"/>
      <c r="G1980"/>
      <c r="H1980"/>
    </row>
    <row r="1981" spans="1:8" ht="12.75">
      <c r="A1981"/>
      <c r="B1981"/>
      <c r="C1981"/>
      <c r="D1981"/>
      <c r="E1981" s="7"/>
      <c r="F1981" s="7"/>
      <c r="G1981"/>
      <c r="H1981"/>
    </row>
    <row r="1982" spans="1:8" ht="12.75">
      <c r="A1982"/>
      <c r="B1982"/>
      <c r="C1982"/>
      <c r="D1982"/>
      <c r="E1982" s="7"/>
      <c r="F1982" s="7"/>
      <c r="G1982"/>
      <c r="H1982"/>
    </row>
    <row r="1983" spans="1:8" ht="12.75">
      <c r="A1983"/>
      <c r="B1983"/>
      <c r="C1983"/>
      <c r="D1983"/>
      <c r="E1983" s="7"/>
      <c r="F1983" s="7"/>
      <c r="G1983"/>
      <c r="H1983"/>
    </row>
    <row r="1984" spans="1:8" ht="12.75">
      <c r="A1984"/>
      <c r="B1984"/>
      <c r="C1984"/>
      <c r="D1984"/>
      <c r="E1984" s="7"/>
      <c r="F1984" s="7"/>
      <c r="G1984"/>
      <c r="H1984"/>
    </row>
    <row r="1985" spans="1:8" ht="12.75">
      <c r="A1985"/>
      <c r="B1985"/>
      <c r="C1985"/>
      <c r="D1985"/>
      <c r="E1985" s="7"/>
      <c r="F1985" s="7"/>
      <c r="G1985"/>
      <c r="H1985"/>
    </row>
    <row r="1986" spans="1:8" ht="12.75">
      <c r="A1986"/>
      <c r="B1986"/>
      <c r="C1986"/>
      <c r="D1986"/>
      <c r="E1986" s="7"/>
      <c r="F1986" s="7"/>
      <c r="G1986"/>
      <c r="H1986"/>
    </row>
    <row r="1987" spans="1:8" ht="12.75">
      <c r="A1987"/>
      <c r="B1987"/>
      <c r="C1987"/>
      <c r="D1987"/>
      <c r="E1987" s="7"/>
      <c r="F1987" s="7"/>
      <c r="G1987"/>
      <c r="H1987"/>
    </row>
    <row r="1988" spans="1:8" ht="12.75">
      <c r="A1988"/>
      <c r="B1988"/>
      <c r="C1988"/>
      <c r="D1988"/>
      <c r="E1988" s="7"/>
      <c r="F1988" s="7"/>
      <c r="G1988"/>
      <c r="H1988"/>
    </row>
    <row r="1989" spans="1:8" ht="12.75">
      <c r="A1989"/>
      <c r="B1989"/>
      <c r="C1989"/>
      <c r="D1989"/>
      <c r="E1989" s="7"/>
      <c r="F1989" s="7"/>
      <c r="G1989"/>
      <c r="H1989"/>
    </row>
    <row r="1990" spans="1:8" ht="12.75">
      <c r="A1990"/>
      <c r="B1990"/>
      <c r="C1990"/>
      <c r="D1990"/>
      <c r="E1990" s="7"/>
      <c r="F1990" s="7"/>
      <c r="G1990"/>
      <c r="H1990"/>
    </row>
    <row r="1991" spans="1:8" ht="12.75">
      <c r="A1991"/>
      <c r="B1991"/>
      <c r="C1991"/>
      <c r="D1991"/>
      <c r="E1991" s="7"/>
      <c r="F1991" s="7"/>
      <c r="G1991"/>
      <c r="H1991"/>
    </row>
    <row r="1992" spans="1:8" ht="12.75">
      <c r="A1992"/>
      <c r="B1992"/>
      <c r="C1992"/>
      <c r="D1992"/>
      <c r="E1992" s="7"/>
      <c r="F1992" s="7"/>
      <c r="G1992"/>
      <c r="H1992"/>
    </row>
    <row r="1993" spans="1:8" ht="12.75">
      <c r="A1993"/>
      <c r="B1993"/>
      <c r="C1993"/>
      <c r="D1993"/>
      <c r="E1993" s="7"/>
      <c r="F1993" s="7"/>
      <c r="G1993"/>
      <c r="H1993"/>
    </row>
    <row r="1994" spans="1:8" ht="12.75">
      <c r="A1994"/>
      <c r="B1994"/>
      <c r="C1994"/>
      <c r="D1994"/>
      <c r="E1994" s="7"/>
      <c r="F1994" s="7"/>
      <c r="G1994"/>
      <c r="H1994"/>
    </row>
    <row r="1995" spans="1:8" ht="12.75">
      <c r="A1995"/>
      <c r="B1995"/>
      <c r="C1995"/>
      <c r="D1995"/>
      <c r="E1995" s="7"/>
      <c r="F1995" s="7"/>
      <c r="G1995"/>
      <c r="H1995"/>
    </row>
    <row r="1996" spans="1:8" ht="12.75">
      <c r="A1996"/>
      <c r="B1996"/>
      <c r="C1996"/>
      <c r="D1996"/>
      <c r="E1996" s="7"/>
      <c r="F1996" s="7"/>
      <c r="G1996"/>
      <c r="H1996"/>
    </row>
    <row r="1997" spans="1:8" ht="12.75">
      <c r="A1997"/>
      <c r="B1997"/>
      <c r="C1997"/>
      <c r="D1997"/>
      <c r="E1997" s="7"/>
      <c r="F1997" s="7"/>
      <c r="G1997"/>
      <c r="H1997"/>
    </row>
    <row r="1998" spans="1:8" ht="12.75">
      <c r="A1998"/>
      <c r="B1998"/>
      <c r="C1998"/>
      <c r="D1998"/>
      <c r="E1998" s="7"/>
      <c r="F1998" s="7"/>
      <c r="G1998"/>
      <c r="H1998"/>
    </row>
    <row r="1999" spans="1:8" ht="12.75">
      <c r="A1999"/>
      <c r="B1999"/>
      <c r="C1999"/>
      <c r="D1999"/>
      <c r="E1999" s="7"/>
      <c r="F1999" s="7"/>
      <c r="G1999"/>
      <c r="H1999"/>
    </row>
    <row r="2000" spans="1:8" ht="12.75">
      <c r="A2000"/>
      <c r="B2000"/>
      <c r="C2000"/>
      <c r="D2000"/>
      <c r="E2000" s="7"/>
      <c r="F2000" s="7"/>
      <c r="G2000"/>
      <c r="H2000"/>
    </row>
    <row r="2001" spans="1:8" ht="12.75">
      <c r="A2001"/>
      <c r="B2001"/>
      <c r="C2001"/>
      <c r="D2001"/>
      <c r="E2001" s="7"/>
      <c r="F2001" s="7"/>
      <c r="G2001"/>
      <c r="H2001"/>
    </row>
    <row r="2002" spans="1:8" ht="12.75">
      <c r="A2002"/>
      <c r="B2002"/>
      <c r="C2002"/>
      <c r="D2002"/>
      <c r="E2002" s="7"/>
      <c r="F2002" s="7"/>
      <c r="G2002"/>
      <c r="H2002"/>
    </row>
    <row r="2003" spans="1:8" ht="12.75">
      <c r="A2003"/>
      <c r="B2003"/>
      <c r="C2003"/>
      <c r="D2003"/>
      <c r="E2003" s="7"/>
      <c r="F2003" s="7"/>
      <c r="G2003"/>
      <c r="H2003"/>
    </row>
    <row r="2004" spans="1:8" ht="12.75">
      <c r="A2004"/>
      <c r="B2004"/>
      <c r="C2004"/>
      <c r="D2004"/>
      <c r="E2004" s="7"/>
      <c r="F2004" s="7"/>
      <c r="G2004"/>
      <c r="H2004"/>
    </row>
    <row r="2005" spans="1:8" ht="12.75">
      <c r="A2005"/>
      <c r="B2005"/>
      <c r="C2005"/>
      <c r="D2005"/>
      <c r="E2005" s="7"/>
      <c r="F2005" s="7"/>
      <c r="G2005"/>
      <c r="H2005"/>
    </row>
    <row r="2006" spans="1:8" ht="12.75">
      <c r="A2006"/>
      <c r="B2006"/>
      <c r="C2006"/>
      <c r="D2006"/>
      <c r="E2006" s="7"/>
      <c r="F2006" s="7"/>
      <c r="G2006"/>
      <c r="H2006"/>
    </row>
    <row r="2007" spans="1:8" ht="12.75">
      <c r="A2007"/>
      <c r="B2007"/>
      <c r="C2007"/>
      <c r="D2007"/>
      <c r="E2007" s="7"/>
      <c r="F2007" s="7"/>
      <c r="G2007"/>
      <c r="H2007"/>
    </row>
    <row r="2008" spans="1:8" ht="12.75">
      <c r="A2008"/>
      <c r="B2008"/>
      <c r="C2008"/>
      <c r="D2008"/>
      <c r="E2008" s="7"/>
      <c r="F2008" s="7"/>
      <c r="G2008"/>
      <c r="H2008"/>
    </row>
    <row r="2009" spans="1:8" ht="12.75">
      <c r="A2009"/>
      <c r="B2009"/>
      <c r="C2009"/>
      <c r="D2009"/>
      <c r="E2009" s="7"/>
      <c r="F2009" s="7"/>
      <c r="G2009"/>
      <c r="H2009"/>
    </row>
    <row r="2010" spans="1:8" ht="12.75">
      <c r="A2010"/>
      <c r="B2010"/>
      <c r="C2010"/>
      <c r="D2010"/>
      <c r="E2010" s="7"/>
      <c r="F2010" s="7"/>
      <c r="G2010"/>
      <c r="H2010"/>
    </row>
    <row r="2011" spans="1:8" ht="12.75">
      <c r="A2011"/>
      <c r="B2011"/>
      <c r="C2011"/>
      <c r="D2011"/>
      <c r="E2011" s="7"/>
      <c r="F2011" s="7"/>
      <c r="G2011"/>
      <c r="H2011"/>
    </row>
    <row r="2012" spans="1:8" ht="12.75">
      <c r="A2012"/>
      <c r="B2012"/>
      <c r="C2012"/>
      <c r="D2012"/>
      <c r="E2012" s="7"/>
      <c r="F2012" s="7"/>
      <c r="G2012"/>
      <c r="H2012"/>
    </row>
    <row r="2013" spans="1:8" ht="12.75">
      <c r="A2013"/>
      <c r="B2013"/>
      <c r="C2013"/>
      <c r="D2013"/>
      <c r="E2013" s="7"/>
      <c r="F2013" s="7"/>
      <c r="G2013"/>
      <c r="H2013"/>
    </row>
    <row r="2014" spans="1:8" ht="12.75">
      <c r="A2014"/>
      <c r="B2014"/>
      <c r="C2014"/>
      <c r="D2014"/>
      <c r="E2014" s="7"/>
      <c r="F2014" s="7"/>
      <c r="G2014"/>
      <c r="H2014"/>
    </row>
    <row r="2015" spans="1:8" ht="12.75">
      <c r="A2015"/>
      <c r="B2015"/>
      <c r="C2015"/>
      <c r="D2015"/>
      <c r="E2015" s="7"/>
      <c r="F2015" s="7"/>
      <c r="G2015"/>
      <c r="H2015"/>
    </row>
    <row r="2016" spans="1:8" ht="12.75">
      <c r="A2016"/>
      <c r="B2016"/>
      <c r="C2016"/>
      <c r="D2016"/>
      <c r="E2016" s="7"/>
      <c r="F2016" s="7"/>
      <c r="G2016"/>
      <c r="H2016"/>
    </row>
    <row r="2017" spans="1:8" ht="12.75">
      <c r="A2017"/>
      <c r="B2017"/>
      <c r="C2017"/>
      <c r="D2017"/>
      <c r="E2017" s="7"/>
      <c r="F2017" s="7"/>
      <c r="G2017"/>
      <c r="H2017"/>
    </row>
    <row r="2018" spans="1:8" ht="12.75">
      <c r="A2018"/>
      <c r="B2018"/>
      <c r="C2018"/>
      <c r="D2018"/>
      <c r="E2018" s="7"/>
      <c r="F2018" s="7"/>
      <c r="G2018"/>
      <c r="H2018"/>
    </row>
    <row r="2019" spans="1:8" ht="12.75">
      <c r="A2019"/>
      <c r="B2019"/>
      <c r="C2019"/>
      <c r="D2019"/>
      <c r="E2019" s="7"/>
      <c r="F2019" s="7"/>
      <c r="G2019"/>
      <c r="H2019"/>
    </row>
    <row r="2020" spans="1:8" ht="12.75">
      <c r="A2020"/>
      <c r="B2020"/>
      <c r="C2020"/>
      <c r="D2020"/>
      <c r="E2020" s="7"/>
      <c r="F2020" s="7"/>
      <c r="G2020"/>
      <c r="H2020"/>
    </row>
    <row r="2021" spans="1:8" ht="12.75">
      <c r="A2021"/>
      <c r="B2021"/>
      <c r="C2021"/>
      <c r="D2021"/>
      <c r="E2021" s="7"/>
      <c r="F2021" s="7"/>
      <c r="G2021"/>
      <c r="H2021"/>
    </row>
    <row r="2022" spans="1:8" ht="12.75">
      <c r="A2022"/>
      <c r="B2022"/>
      <c r="C2022"/>
      <c r="D2022"/>
      <c r="E2022" s="7"/>
      <c r="F2022" s="7"/>
      <c r="G2022"/>
      <c r="H2022"/>
    </row>
    <row r="2023" spans="1:8" ht="12.75">
      <c r="A2023"/>
      <c r="B2023"/>
      <c r="C2023"/>
      <c r="D2023"/>
      <c r="E2023" s="7"/>
      <c r="F2023" s="7"/>
      <c r="G2023"/>
      <c r="H2023"/>
    </row>
    <row r="2024" spans="1:8" ht="12.75">
      <c r="A2024"/>
      <c r="B2024"/>
      <c r="C2024"/>
      <c r="D2024"/>
      <c r="E2024" s="7"/>
      <c r="F2024" s="7"/>
      <c r="G2024"/>
      <c r="H2024"/>
    </row>
    <row r="2025" spans="1:8" ht="12.75">
      <c r="A2025"/>
      <c r="B2025"/>
      <c r="C2025"/>
      <c r="D2025"/>
      <c r="E2025" s="7"/>
      <c r="F2025" s="7"/>
      <c r="G2025"/>
      <c r="H2025"/>
    </row>
    <row r="2026" spans="1:8" ht="12.75">
      <c r="A2026"/>
      <c r="B2026"/>
      <c r="C2026"/>
      <c r="D2026"/>
      <c r="E2026" s="7"/>
      <c r="F2026" s="7"/>
      <c r="G2026"/>
      <c r="H2026"/>
    </row>
    <row r="2027" spans="1:8" ht="12.75">
      <c r="A2027"/>
      <c r="B2027"/>
      <c r="C2027"/>
      <c r="D2027"/>
      <c r="E2027" s="7"/>
      <c r="F2027" s="7"/>
      <c r="G2027"/>
      <c r="H2027"/>
    </row>
    <row r="2028" spans="1:8" ht="12.75">
      <c r="A2028"/>
      <c r="B2028"/>
      <c r="C2028"/>
      <c r="D2028"/>
      <c r="E2028" s="7"/>
      <c r="F2028" s="7"/>
      <c r="G2028"/>
      <c r="H2028"/>
    </row>
    <row r="2029" spans="1:8" ht="12.75">
      <c r="A2029"/>
      <c r="B2029"/>
      <c r="C2029"/>
      <c r="D2029"/>
      <c r="E2029" s="7"/>
      <c r="F2029" s="7"/>
      <c r="G2029"/>
      <c r="H2029"/>
    </row>
    <row r="2030" spans="1:8" ht="12.75">
      <c r="A2030"/>
      <c r="B2030"/>
      <c r="C2030"/>
      <c r="D2030"/>
      <c r="E2030" s="7"/>
      <c r="F2030" s="7"/>
      <c r="G2030"/>
      <c r="H2030"/>
    </row>
    <row r="2031" spans="1:8" ht="12.75">
      <c r="A2031"/>
      <c r="B2031"/>
      <c r="C2031"/>
      <c r="D2031"/>
      <c r="E2031" s="7"/>
      <c r="F2031" s="7"/>
      <c r="G2031"/>
      <c r="H2031"/>
    </row>
    <row r="2032" spans="1:8" ht="12.75">
      <c r="A2032"/>
      <c r="B2032"/>
      <c r="C2032"/>
      <c r="D2032"/>
      <c r="E2032" s="7"/>
      <c r="F2032" s="7"/>
      <c r="G2032"/>
      <c r="H2032"/>
    </row>
    <row r="2033" spans="1:8" ht="12.75">
      <c r="A2033"/>
      <c r="B2033"/>
      <c r="C2033"/>
      <c r="D2033"/>
      <c r="E2033" s="7"/>
      <c r="F2033" s="7"/>
      <c r="G2033"/>
      <c r="H2033"/>
    </row>
    <row r="2034" spans="1:8" ht="12.75">
      <c r="A2034"/>
      <c r="B2034"/>
      <c r="C2034"/>
      <c r="D2034"/>
      <c r="E2034" s="7"/>
      <c r="F2034" s="7"/>
      <c r="G2034"/>
      <c r="H2034"/>
    </row>
    <row r="2035" spans="1:8" ht="12.75">
      <c r="A2035"/>
      <c r="B2035"/>
      <c r="C2035"/>
      <c r="D2035"/>
      <c r="E2035" s="7"/>
      <c r="F2035" s="7"/>
      <c r="G2035"/>
      <c r="H2035"/>
    </row>
    <row r="2036" spans="1:8" ht="12.75">
      <c r="A2036"/>
      <c r="B2036"/>
      <c r="C2036"/>
      <c r="D2036"/>
      <c r="E2036" s="7"/>
      <c r="F2036" s="7"/>
      <c r="G2036"/>
      <c r="H2036"/>
    </row>
    <row r="2037" spans="1:8" ht="12.75">
      <c r="A2037"/>
      <c r="B2037"/>
      <c r="C2037"/>
      <c r="D2037"/>
      <c r="E2037" s="7"/>
      <c r="F2037" s="7"/>
      <c r="G2037"/>
      <c r="H2037"/>
    </row>
    <row r="2038" spans="1:8" ht="12.75">
      <c r="A2038"/>
      <c r="B2038"/>
      <c r="C2038"/>
      <c r="D2038"/>
      <c r="E2038" s="7"/>
      <c r="F2038" s="7"/>
      <c r="G2038"/>
      <c r="H2038"/>
    </row>
    <row r="2039" spans="1:8" ht="12.75">
      <c r="A2039"/>
      <c r="B2039"/>
      <c r="C2039"/>
      <c r="D2039"/>
      <c r="E2039" s="7"/>
      <c r="F2039" s="7"/>
      <c r="G2039"/>
      <c r="H2039"/>
    </row>
    <row r="2040" spans="1:8" ht="12.75">
      <c r="A2040"/>
      <c r="B2040"/>
      <c r="C2040"/>
      <c r="D2040"/>
      <c r="E2040" s="7"/>
      <c r="F2040" s="7"/>
      <c r="G2040"/>
      <c r="H2040"/>
    </row>
    <row r="2041" spans="1:8" ht="12.75">
      <c r="A2041"/>
      <c r="B2041"/>
      <c r="C2041"/>
      <c r="D2041"/>
      <c r="E2041" s="7"/>
      <c r="F2041" s="7"/>
      <c r="G2041"/>
      <c r="H2041"/>
    </row>
    <row r="2042" spans="1:8" ht="12.75">
      <c r="A2042"/>
      <c r="B2042"/>
      <c r="C2042"/>
      <c r="D2042"/>
      <c r="E2042" s="7"/>
      <c r="F2042" s="7"/>
      <c r="G2042"/>
      <c r="H2042"/>
    </row>
    <row r="2043" spans="1:8" ht="12.75">
      <c r="A2043"/>
      <c r="B2043"/>
      <c r="C2043"/>
      <c r="D2043"/>
      <c r="E2043" s="7"/>
      <c r="F2043" s="7"/>
      <c r="G2043"/>
      <c r="H2043"/>
    </row>
    <row r="2044" spans="1:8" ht="12.75">
      <c r="A2044"/>
      <c r="B2044"/>
      <c r="C2044"/>
      <c r="D2044"/>
      <c r="E2044" s="7"/>
      <c r="F2044" s="7"/>
      <c r="G2044"/>
      <c r="H2044"/>
    </row>
    <row r="2045" spans="1:8" ht="12.75">
      <c r="A2045"/>
      <c r="B2045"/>
      <c r="C2045"/>
      <c r="D2045"/>
      <c r="E2045" s="7"/>
      <c r="F2045" s="7"/>
      <c r="G2045"/>
      <c r="H2045"/>
    </row>
    <row r="2046" spans="1:8" ht="12.75">
      <c r="A2046"/>
      <c r="B2046"/>
      <c r="C2046"/>
      <c r="D2046"/>
      <c r="E2046" s="7"/>
      <c r="F2046" s="7"/>
      <c r="G2046"/>
      <c r="H2046"/>
    </row>
    <row r="2047" spans="1:8" ht="12.75">
      <c r="A2047"/>
      <c r="B2047"/>
      <c r="C2047"/>
      <c r="D2047"/>
      <c r="E2047" s="7"/>
      <c r="F2047" s="7"/>
      <c r="G2047"/>
      <c r="H2047"/>
    </row>
    <row r="2048" spans="1:8" ht="12.75">
      <c r="A2048"/>
      <c r="B2048"/>
      <c r="C2048"/>
      <c r="D2048"/>
      <c r="E2048" s="7"/>
      <c r="F2048" s="7"/>
      <c r="G2048"/>
      <c r="H2048"/>
    </row>
    <row r="2049" spans="1:8" ht="12.75">
      <c r="A2049"/>
      <c r="B2049"/>
      <c r="C2049"/>
      <c r="D2049"/>
      <c r="E2049" s="7"/>
      <c r="F2049" s="7"/>
      <c r="G2049"/>
      <c r="H2049"/>
    </row>
    <row r="2050" spans="1:8" ht="12.75">
      <c r="A2050"/>
      <c r="B2050"/>
      <c r="C2050"/>
      <c r="D2050"/>
      <c r="E2050" s="7"/>
      <c r="F2050" s="7"/>
      <c r="G2050"/>
      <c r="H2050"/>
    </row>
    <row r="2051" spans="1:8" ht="12.75">
      <c r="A2051"/>
      <c r="B2051"/>
      <c r="C2051"/>
      <c r="D2051"/>
      <c r="E2051" s="7"/>
      <c r="F2051" s="7"/>
      <c r="G2051"/>
      <c r="H2051"/>
    </row>
    <row r="2052" spans="1:8" ht="12.75">
      <c r="A2052"/>
      <c r="B2052"/>
      <c r="C2052"/>
      <c r="D2052"/>
      <c r="E2052" s="7"/>
      <c r="F2052" s="7"/>
      <c r="G2052"/>
      <c r="H2052"/>
    </row>
    <row r="2053" spans="1:8" ht="12.75">
      <c r="A2053"/>
      <c r="B2053"/>
      <c r="C2053"/>
      <c r="D2053"/>
      <c r="E2053" s="7"/>
      <c r="F2053" s="7"/>
      <c r="G2053"/>
      <c r="H2053"/>
    </row>
    <row r="2054" spans="1:8" ht="12.75">
      <c r="A2054"/>
      <c r="B2054"/>
      <c r="C2054"/>
      <c r="D2054"/>
      <c r="E2054" s="7"/>
      <c r="F2054" s="7"/>
      <c r="G2054"/>
      <c r="H2054"/>
    </row>
    <row r="2055" spans="1:8" ht="12.75">
      <c r="A2055"/>
      <c r="B2055"/>
      <c r="C2055"/>
      <c r="D2055"/>
      <c r="E2055" s="7"/>
      <c r="F2055" s="7"/>
      <c r="G2055"/>
      <c r="H2055"/>
    </row>
    <row r="2056" spans="1:8" ht="12.75">
      <c r="A2056"/>
      <c r="B2056"/>
      <c r="C2056"/>
      <c r="D2056"/>
      <c r="E2056" s="7"/>
      <c r="F2056" s="7"/>
      <c r="G2056"/>
      <c r="H2056"/>
    </row>
    <row r="2057" spans="1:8" ht="12.75">
      <c r="A2057"/>
      <c r="B2057"/>
      <c r="C2057"/>
      <c r="D2057"/>
      <c r="E2057" s="7"/>
      <c r="F2057" s="7"/>
      <c r="G2057"/>
      <c r="H2057"/>
    </row>
    <row r="2058" spans="1:8" ht="12.75">
      <c r="A2058"/>
      <c r="B2058"/>
      <c r="C2058"/>
      <c r="D2058"/>
      <c r="E2058" s="7"/>
      <c r="F2058" s="7"/>
      <c r="G2058"/>
      <c r="H2058"/>
    </row>
    <row r="2059" spans="1:8" ht="12.75">
      <c r="A2059"/>
      <c r="B2059"/>
      <c r="C2059"/>
      <c r="D2059"/>
      <c r="E2059" s="7"/>
      <c r="F2059" s="7"/>
      <c r="G2059"/>
      <c r="H2059"/>
    </row>
    <row r="2060" spans="1:8" ht="12.75">
      <c r="A2060"/>
      <c r="B2060"/>
      <c r="C2060"/>
      <c r="D2060"/>
      <c r="E2060" s="7"/>
      <c r="F2060" s="7"/>
      <c r="G2060"/>
      <c r="H2060"/>
    </row>
    <row r="2061" spans="1:8" ht="12.75">
      <c r="A2061"/>
      <c r="B2061"/>
      <c r="C2061"/>
      <c r="D2061"/>
      <c r="E2061" s="7"/>
      <c r="F2061" s="7"/>
      <c r="G2061"/>
      <c r="H2061"/>
    </row>
    <row r="2062" spans="1:8" ht="12.75">
      <c r="A2062"/>
      <c r="B2062"/>
      <c r="C2062"/>
      <c r="D2062"/>
      <c r="E2062" s="7"/>
      <c r="F2062" s="7"/>
      <c r="G2062"/>
      <c r="H2062"/>
    </row>
    <row r="2063" spans="1:8" ht="12.75">
      <c r="A2063"/>
      <c r="B2063"/>
      <c r="C2063"/>
      <c r="D2063"/>
      <c r="E2063" s="7"/>
      <c r="F2063" s="7"/>
      <c r="G2063"/>
      <c r="H2063"/>
    </row>
    <row r="2064" spans="1:8" ht="12.75">
      <c r="A2064"/>
      <c r="B2064"/>
      <c r="C2064"/>
      <c r="D2064"/>
      <c r="E2064" s="7"/>
      <c r="F2064" s="7"/>
      <c r="G2064"/>
      <c r="H2064"/>
    </row>
    <row r="2065" spans="1:8" ht="12.75">
      <c r="A2065"/>
      <c r="B2065"/>
      <c r="C2065"/>
      <c r="D2065"/>
      <c r="E2065" s="7"/>
      <c r="F2065" s="7"/>
      <c r="G2065"/>
      <c r="H2065"/>
    </row>
    <row r="2066" spans="1:8" ht="12.75">
      <c r="A2066"/>
      <c r="B2066"/>
      <c r="C2066"/>
      <c r="D2066"/>
      <c r="E2066" s="7"/>
      <c r="F2066" s="7"/>
      <c r="G2066"/>
      <c r="H2066"/>
    </row>
    <row r="2067" spans="1:8" ht="12.75">
      <c r="A2067"/>
      <c r="B2067"/>
      <c r="C2067"/>
      <c r="D2067"/>
      <c r="E2067" s="7"/>
      <c r="F2067" s="7"/>
      <c r="G2067"/>
      <c r="H2067"/>
    </row>
    <row r="2068" spans="1:8" ht="12.75">
      <c r="A2068"/>
      <c r="B2068"/>
      <c r="C2068"/>
      <c r="D2068"/>
      <c r="E2068" s="7"/>
      <c r="F2068" s="7"/>
      <c r="G2068"/>
      <c r="H2068"/>
    </row>
    <row r="2069" spans="1:8" ht="12.75">
      <c r="A2069"/>
      <c r="B2069"/>
      <c r="C2069"/>
      <c r="D2069"/>
      <c r="E2069" s="7"/>
      <c r="F2069" s="7"/>
      <c r="G2069"/>
      <c r="H2069"/>
    </row>
    <row r="2070" spans="1:8" ht="12.75">
      <c r="A2070"/>
      <c r="B2070"/>
      <c r="C2070"/>
      <c r="D2070"/>
      <c r="E2070" s="7"/>
      <c r="F2070" s="7"/>
      <c r="G2070"/>
      <c r="H2070"/>
    </row>
    <row r="2071" spans="1:8" ht="12.75">
      <c r="A2071"/>
      <c r="B2071"/>
      <c r="C2071"/>
      <c r="D2071"/>
      <c r="E2071" s="7"/>
      <c r="F2071" s="7"/>
      <c r="G2071"/>
      <c r="H2071"/>
    </row>
    <row r="2072" spans="1:8" ht="12.75">
      <c r="A2072"/>
      <c r="B2072"/>
      <c r="C2072"/>
      <c r="D2072"/>
      <c r="E2072" s="7"/>
      <c r="F2072" s="7"/>
      <c r="G2072"/>
      <c r="H2072"/>
    </row>
    <row r="2073" spans="1:8" ht="12.75">
      <c r="A2073"/>
      <c r="B2073"/>
      <c r="C2073"/>
      <c r="D2073"/>
      <c r="E2073" s="7"/>
      <c r="F2073" s="7"/>
      <c r="G2073"/>
      <c r="H2073"/>
    </row>
    <row r="2074" spans="1:8" ht="12.75">
      <c r="A2074"/>
      <c r="B2074"/>
      <c r="C2074"/>
      <c r="D2074"/>
      <c r="E2074" s="7"/>
      <c r="F2074" s="7"/>
      <c r="G2074"/>
      <c r="H2074"/>
    </row>
    <row r="2075" spans="1:8" ht="12.75">
      <c r="A2075"/>
      <c r="B2075"/>
      <c r="C2075"/>
      <c r="D2075"/>
      <c r="E2075" s="7"/>
      <c r="F2075" s="7"/>
      <c r="G2075"/>
      <c r="H2075"/>
    </row>
    <row r="2076" spans="1:8" ht="12.75">
      <c r="A2076"/>
      <c r="B2076"/>
      <c r="C2076"/>
      <c r="D2076"/>
      <c r="E2076" s="7"/>
      <c r="F2076" s="7"/>
      <c r="G2076"/>
      <c r="H2076"/>
    </row>
    <row r="2077" spans="1:8" ht="12.75">
      <c r="A2077"/>
      <c r="B2077"/>
      <c r="C2077"/>
      <c r="D2077"/>
      <c r="E2077" s="7"/>
      <c r="F2077" s="7"/>
      <c r="G2077"/>
      <c r="H2077"/>
    </row>
    <row r="2078" spans="1:8" ht="12.75">
      <c r="A2078"/>
      <c r="B2078"/>
      <c r="C2078"/>
      <c r="D2078"/>
      <c r="E2078" s="7"/>
      <c r="F2078" s="7"/>
      <c r="G2078"/>
      <c r="H2078"/>
    </row>
    <row r="2079" spans="1:8" ht="12.75">
      <c r="A2079"/>
      <c r="B2079"/>
      <c r="C2079"/>
      <c r="D2079"/>
      <c r="E2079" s="7"/>
      <c r="F2079" s="7"/>
      <c r="G2079"/>
      <c r="H2079"/>
    </row>
    <row r="2080" spans="1:8" ht="12.75">
      <c r="A2080"/>
      <c r="B2080"/>
      <c r="C2080"/>
      <c r="D2080"/>
      <c r="E2080" s="7"/>
      <c r="F2080" s="7"/>
      <c r="G2080"/>
      <c r="H2080"/>
    </row>
    <row r="2081" spans="1:8" ht="12.75">
      <c r="A2081"/>
      <c r="B2081"/>
      <c r="C2081"/>
      <c r="D2081"/>
      <c r="E2081" s="7"/>
      <c r="F2081" s="7"/>
      <c r="G2081"/>
      <c r="H2081"/>
    </row>
    <row r="2082" spans="1:8" ht="12.75">
      <c r="A2082"/>
      <c r="B2082"/>
      <c r="C2082"/>
      <c r="D2082"/>
      <c r="E2082" s="7"/>
      <c r="F2082" s="7"/>
      <c r="G2082"/>
      <c r="H2082"/>
    </row>
    <row r="2083" spans="1:8" ht="12.75">
      <c r="A2083"/>
      <c r="B2083"/>
      <c r="C2083"/>
      <c r="D2083"/>
      <c r="E2083" s="7"/>
      <c r="F2083" s="7"/>
      <c r="G2083"/>
      <c r="H2083"/>
    </row>
    <row r="2084" spans="1:8" ht="12.75">
      <c r="A2084"/>
      <c r="B2084"/>
      <c r="C2084"/>
      <c r="D2084"/>
      <c r="E2084" s="7"/>
      <c r="F2084" s="7"/>
      <c r="G2084"/>
      <c r="H2084"/>
    </row>
    <row r="2085" spans="1:8" ht="12.75">
      <c r="A2085"/>
      <c r="B2085"/>
      <c r="C2085"/>
      <c r="D2085"/>
      <c r="E2085" s="7"/>
      <c r="F2085" s="7"/>
      <c r="G2085"/>
      <c r="H2085"/>
    </row>
    <row r="2086" spans="1:8" ht="12.75">
      <c r="A2086"/>
      <c r="B2086"/>
      <c r="C2086"/>
      <c r="D2086"/>
      <c r="E2086" s="7"/>
      <c r="F2086" s="7"/>
      <c r="G2086"/>
      <c r="H2086"/>
    </row>
    <row r="2087" spans="1:8" ht="12.75">
      <c r="A2087"/>
      <c r="B2087"/>
      <c r="C2087"/>
      <c r="D2087"/>
      <c r="E2087" s="7"/>
      <c r="F2087" s="7"/>
      <c r="G2087"/>
      <c r="H2087"/>
    </row>
    <row r="2088" spans="1:8" ht="12.75">
      <c r="A2088"/>
      <c r="B2088"/>
      <c r="C2088"/>
      <c r="D2088"/>
      <c r="E2088" s="7"/>
      <c r="F2088" s="7"/>
      <c r="G2088"/>
      <c r="H2088"/>
    </row>
    <row r="2089" spans="1:8" ht="12.75">
      <c r="A2089"/>
      <c r="B2089"/>
      <c r="C2089"/>
      <c r="D2089"/>
      <c r="E2089" s="7"/>
      <c r="F2089" s="7"/>
      <c r="G2089"/>
      <c r="H2089"/>
    </row>
    <row r="2090" spans="1:8" ht="12.75">
      <c r="A2090"/>
      <c r="B2090"/>
      <c r="C2090"/>
      <c r="D2090"/>
      <c r="E2090" s="7"/>
      <c r="F2090" s="7"/>
      <c r="G2090"/>
      <c r="H2090"/>
    </row>
    <row r="2091" spans="1:8" ht="12.75">
      <c r="A2091"/>
      <c r="B2091"/>
      <c r="C2091"/>
      <c r="D2091"/>
      <c r="E2091" s="7"/>
      <c r="F2091" s="7"/>
      <c r="G2091"/>
      <c r="H2091"/>
    </row>
    <row r="2092" spans="1:8" ht="12.75">
      <c r="A2092"/>
      <c r="B2092"/>
      <c r="C2092"/>
      <c r="D2092"/>
      <c r="E2092" s="7"/>
      <c r="F2092" s="7"/>
      <c r="G2092"/>
      <c r="H2092"/>
    </row>
    <row r="2093" spans="1:8" ht="12.75">
      <c r="A2093"/>
      <c r="B2093"/>
      <c r="C2093"/>
      <c r="D2093"/>
      <c r="E2093" s="7"/>
      <c r="F2093" s="7"/>
      <c r="G2093"/>
      <c r="H2093"/>
    </row>
    <row r="2094" spans="1:8" ht="12.75">
      <c r="A2094"/>
      <c r="B2094"/>
      <c r="C2094"/>
      <c r="D2094"/>
      <c r="E2094" s="7"/>
      <c r="F2094" s="7"/>
      <c r="G2094"/>
      <c r="H2094"/>
    </row>
    <row r="2095" spans="1:8" ht="12.75">
      <c r="A2095"/>
      <c r="B2095"/>
      <c r="C2095"/>
      <c r="D2095"/>
      <c r="E2095" s="7"/>
      <c r="F2095" s="7"/>
      <c r="G2095"/>
      <c r="H2095"/>
    </row>
    <row r="2096" spans="1:8" ht="12.75">
      <c r="A2096"/>
      <c r="B2096"/>
      <c r="C2096"/>
      <c r="D2096"/>
      <c r="E2096" s="7"/>
      <c r="F2096" s="7"/>
      <c r="G2096"/>
      <c r="H2096"/>
    </row>
    <row r="2097" spans="1:8" ht="12.75">
      <c r="A2097"/>
      <c r="B2097"/>
      <c r="C2097"/>
      <c r="D2097"/>
      <c r="E2097" s="7"/>
      <c r="F2097" s="7"/>
      <c r="G2097"/>
      <c r="H2097"/>
    </row>
    <row r="2098" spans="1:8" ht="12.75">
      <c r="A2098"/>
      <c r="B2098"/>
      <c r="C2098"/>
      <c r="D2098"/>
      <c r="E2098" s="7"/>
      <c r="F2098" s="7"/>
      <c r="G2098"/>
      <c r="H2098"/>
    </row>
    <row r="2099" spans="1:8" ht="12.75">
      <c r="A2099"/>
      <c r="B2099"/>
      <c r="C2099"/>
      <c r="D2099"/>
      <c r="E2099" s="7"/>
      <c r="F2099" s="7"/>
      <c r="G2099"/>
      <c r="H2099"/>
    </row>
    <row r="2100" spans="1:8" ht="12.75">
      <c r="A2100"/>
      <c r="B2100"/>
      <c r="C2100"/>
      <c r="D2100"/>
      <c r="E2100" s="7"/>
      <c r="F2100" s="7"/>
      <c r="G2100"/>
      <c r="H2100"/>
    </row>
    <row r="2101" spans="1:8" ht="12.75">
      <c r="A2101"/>
      <c r="B2101"/>
      <c r="C2101"/>
      <c r="D2101"/>
      <c r="E2101" s="7"/>
      <c r="F2101" s="7"/>
      <c r="G2101"/>
      <c r="H2101"/>
    </row>
    <row r="2102" spans="1:8" ht="12.75">
      <c r="A2102"/>
      <c r="B2102"/>
      <c r="C2102"/>
      <c r="D2102"/>
      <c r="E2102" s="7"/>
      <c r="F2102" s="7"/>
      <c r="G2102"/>
      <c r="H2102"/>
    </row>
    <row r="2103" spans="1:8" ht="12.75">
      <c r="A2103"/>
      <c r="B2103"/>
      <c r="C2103"/>
      <c r="D2103"/>
      <c r="E2103" s="7"/>
      <c r="F2103" s="7"/>
      <c r="G2103"/>
      <c r="H2103"/>
    </row>
    <row r="2104" spans="1:8" ht="12.75">
      <c r="A2104"/>
      <c r="B2104"/>
      <c r="C2104"/>
      <c r="D2104"/>
      <c r="E2104" s="7"/>
      <c r="F2104" s="7"/>
      <c r="G2104"/>
      <c r="H2104"/>
    </row>
    <row r="2105" spans="1:8" ht="12.75">
      <c r="A2105"/>
      <c r="B2105"/>
      <c r="C2105"/>
      <c r="D2105"/>
      <c r="E2105" s="7"/>
      <c r="F2105" s="7"/>
      <c r="G2105"/>
      <c r="H2105"/>
    </row>
    <row r="2106" spans="1:8" ht="12.75">
      <c r="A2106"/>
      <c r="B2106"/>
      <c r="C2106"/>
      <c r="D2106"/>
      <c r="E2106" s="7"/>
      <c r="F2106" s="7"/>
      <c r="G2106"/>
      <c r="H2106"/>
    </row>
    <row r="2107" spans="1:8" ht="12.75">
      <c r="A2107"/>
      <c r="B2107"/>
      <c r="C2107"/>
      <c r="D2107"/>
      <c r="E2107" s="7"/>
      <c r="F2107" s="7"/>
      <c r="G2107"/>
      <c r="H2107"/>
    </row>
    <row r="2108" spans="1:8" ht="12.75">
      <c r="A2108"/>
      <c r="B2108"/>
      <c r="C2108"/>
      <c r="D2108"/>
      <c r="E2108" s="7"/>
      <c r="F2108" s="7"/>
      <c r="G2108"/>
      <c r="H2108"/>
    </row>
    <row r="2109" spans="1:8" ht="12.75">
      <c r="A2109"/>
      <c r="B2109"/>
      <c r="C2109"/>
      <c r="D2109"/>
      <c r="E2109" s="7"/>
      <c r="F2109" s="7"/>
      <c r="G2109"/>
      <c r="H2109"/>
    </row>
    <row r="2110" spans="1:8" ht="12.75">
      <c r="A2110"/>
      <c r="B2110"/>
      <c r="C2110"/>
      <c r="D2110"/>
      <c r="E2110" s="7"/>
      <c r="F2110" s="7"/>
      <c r="G2110"/>
      <c r="H2110"/>
    </row>
    <row r="2111" spans="1:8" ht="12.75">
      <c r="A2111"/>
      <c r="B2111"/>
      <c r="C2111"/>
      <c r="D2111"/>
      <c r="E2111" s="7"/>
      <c r="F2111" s="7"/>
      <c r="G2111"/>
      <c r="H2111"/>
    </row>
    <row r="2112" spans="1:8" ht="12.75">
      <c r="A2112"/>
      <c r="B2112"/>
      <c r="C2112"/>
      <c r="D2112"/>
      <c r="E2112" s="7"/>
      <c r="F2112" s="7"/>
      <c r="G2112"/>
      <c r="H2112"/>
    </row>
    <row r="2113" spans="1:8" ht="12.75">
      <c r="A2113"/>
      <c r="B2113"/>
      <c r="C2113"/>
      <c r="D2113"/>
      <c r="E2113" s="7"/>
      <c r="F2113" s="7"/>
      <c r="G2113"/>
      <c r="H2113"/>
    </row>
    <row r="2114" spans="1:8" ht="12.75">
      <c r="A2114"/>
      <c r="B2114"/>
      <c r="C2114"/>
      <c r="D2114"/>
      <c r="E2114" s="7"/>
      <c r="F2114" s="7"/>
      <c r="G2114"/>
      <c r="H2114"/>
    </row>
    <row r="2115" spans="1:8" ht="12.75">
      <c r="A2115"/>
      <c r="B2115"/>
      <c r="C2115"/>
      <c r="D2115"/>
      <c r="E2115" s="7"/>
      <c r="F2115" s="7"/>
      <c r="G2115"/>
      <c r="H2115"/>
    </row>
    <row r="2116" spans="1:8" ht="12.75">
      <c r="A2116"/>
      <c r="B2116"/>
      <c r="C2116"/>
      <c r="D2116"/>
      <c r="E2116" s="7"/>
      <c r="F2116" s="7"/>
      <c r="G2116"/>
      <c r="H2116"/>
    </row>
    <row r="2117" spans="1:8" ht="12.75">
      <c r="A2117"/>
      <c r="B2117"/>
      <c r="C2117"/>
      <c r="D2117"/>
      <c r="E2117" s="7"/>
      <c r="F2117" s="7"/>
      <c r="G2117"/>
      <c r="H2117"/>
    </row>
    <row r="2118" spans="1:8" ht="12.75">
      <c r="A2118"/>
      <c r="B2118"/>
      <c r="C2118"/>
      <c r="D2118"/>
      <c r="E2118" s="7"/>
      <c r="F2118" s="7"/>
      <c r="G2118"/>
      <c r="H2118"/>
    </row>
    <row r="2119" spans="1:8" ht="12.75">
      <c r="A2119"/>
      <c r="B2119"/>
      <c r="C2119"/>
      <c r="D2119"/>
      <c r="E2119" s="7"/>
      <c r="F2119" s="7"/>
      <c r="G2119"/>
      <c r="H2119"/>
    </row>
    <row r="2120" spans="1:8" ht="12.75">
      <c r="A2120"/>
      <c r="B2120"/>
      <c r="C2120"/>
      <c r="D2120"/>
      <c r="E2120" s="7"/>
      <c r="F2120" s="7"/>
      <c r="G2120"/>
      <c r="H2120"/>
    </row>
    <row r="2121" spans="1:8" ht="12.75">
      <c r="A2121"/>
      <c r="B2121"/>
      <c r="C2121"/>
      <c r="D2121"/>
      <c r="E2121" s="7"/>
      <c r="F2121" s="7"/>
      <c r="G2121"/>
      <c r="H2121"/>
    </row>
    <row r="2122" spans="1:8" ht="12.75">
      <c r="A2122"/>
      <c r="B2122"/>
      <c r="C2122"/>
      <c r="D2122"/>
      <c r="E2122" s="7"/>
      <c r="F2122" s="7"/>
      <c r="G2122"/>
      <c r="H2122"/>
    </row>
    <row r="2123" spans="1:8" ht="12.75">
      <c r="A2123"/>
      <c r="B2123"/>
      <c r="C2123"/>
      <c r="D2123"/>
      <c r="E2123" s="7"/>
      <c r="F2123" s="7"/>
      <c r="G2123"/>
      <c r="H2123"/>
    </row>
    <row r="2124" spans="1:8" ht="12.75">
      <c r="A2124"/>
      <c r="B2124"/>
      <c r="C2124"/>
      <c r="D2124"/>
      <c r="E2124" s="7"/>
      <c r="F2124" s="7"/>
      <c r="G2124"/>
      <c r="H2124"/>
    </row>
    <row r="2125" spans="1:8" ht="12.75">
      <c r="A2125"/>
      <c r="B2125"/>
      <c r="C2125"/>
      <c r="D2125"/>
      <c r="E2125" s="7"/>
      <c r="F2125" s="7"/>
      <c r="G2125"/>
      <c r="H2125"/>
    </row>
    <row r="2126" spans="1:8" ht="12.75">
      <c r="A2126"/>
      <c r="B2126"/>
      <c r="C2126"/>
      <c r="D2126"/>
      <c r="E2126" s="7"/>
      <c r="F2126" s="7"/>
      <c r="G2126"/>
      <c r="H2126"/>
    </row>
    <row r="2127" spans="1:8" ht="12.75">
      <c r="A2127"/>
      <c r="B2127"/>
      <c r="C2127"/>
      <c r="D2127"/>
      <c r="E2127" s="7"/>
      <c r="F2127" s="7"/>
      <c r="G2127"/>
      <c r="H2127"/>
    </row>
    <row r="2128" spans="1:8" ht="12.75">
      <c r="A2128"/>
      <c r="B2128"/>
      <c r="C2128"/>
      <c r="D2128"/>
      <c r="E2128" s="7"/>
      <c r="F2128" s="7"/>
      <c r="G2128"/>
      <c r="H2128"/>
    </row>
    <row r="2129" spans="1:8" ht="12.75">
      <c r="A2129"/>
      <c r="B2129"/>
      <c r="C2129"/>
      <c r="D2129"/>
      <c r="E2129" s="7"/>
      <c r="F2129" s="7"/>
      <c r="G2129"/>
      <c r="H2129"/>
    </row>
    <row r="2130" spans="1:8" ht="12.75">
      <c r="A2130"/>
      <c r="B2130"/>
      <c r="C2130"/>
      <c r="D2130"/>
      <c r="E2130" s="7"/>
      <c r="F2130" s="7"/>
      <c r="G2130"/>
      <c r="H2130"/>
    </row>
    <row r="2131" spans="1:8" ht="12.75">
      <c r="A2131"/>
      <c r="B2131"/>
      <c r="C2131"/>
      <c r="D2131"/>
      <c r="E2131" s="7"/>
      <c r="F2131" s="7"/>
      <c r="G2131"/>
      <c r="H2131"/>
    </row>
    <row r="2132" spans="1:8" ht="12.75">
      <c r="A2132"/>
      <c r="B2132"/>
      <c r="C2132"/>
      <c r="D2132"/>
      <c r="E2132" s="7"/>
      <c r="F2132" s="7"/>
      <c r="G2132"/>
      <c r="H2132"/>
    </row>
    <row r="2133" spans="1:8" ht="12.75">
      <c r="A2133"/>
      <c r="B2133"/>
      <c r="C2133"/>
      <c r="D2133"/>
      <c r="E2133" s="7"/>
      <c r="F2133" s="7"/>
      <c r="G2133"/>
      <c r="H2133"/>
    </row>
    <row r="2134" spans="1:8" ht="12.75">
      <c r="A2134"/>
      <c r="B2134"/>
      <c r="C2134"/>
      <c r="D2134"/>
      <c r="E2134" s="7"/>
      <c r="F2134" s="7"/>
      <c r="G2134"/>
      <c r="H2134"/>
    </row>
    <row r="2135" spans="1:8" ht="12.75">
      <c r="A2135"/>
      <c r="B2135"/>
      <c r="C2135"/>
      <c r="D2135"/>
      <c r="E2135" s="7"/>
      <c r="F2135" s="7"/>
      <c r="G2135"/>
      <c r="H2135"/>
    </row>
    <row r="2136" spans="1:8" ht="12.75">
      <c r="A2136"/>
      <c r="B2136"/>
      <c r="C2136"/>
      <c r="D2136"/>
      <c r="E2136" s="7"/>
      <c r="F2136" s="7"/>
      <c r="G2136"/>
      <c r="H2136"/>
    </row>
    <row r="2137" spans="1:8" ht="12.75">
      <c r="A2137"/>
      <c r="B2137"/>
      <c r="C2137"/>
      <c r="D2137"/>
      <c r="E2137" s="7"/>
      <c r="F2137" s="7"/>
      <c r="G2137"/>
      <c r="H2137"/>
    </row>
    <row r="2138" spans="1:8" ht="12.75">
      <c r="A2138"/>
      <c r="B2138"/>
      <c r="C2138"/>
      <c r="D2138"/>
      <c r="E2138" s="7"/>
      <c r="F2138" s="7"/>
      <c r="G2138"/>
      <c r="H2138"/>
    </row>
    <row r="2139" spans="1:8" ht="12.75">
      <c r="A2139"/>
      <c r="B2139"/>
      <c r="C2139"/>
      <c r="D2139"/>
      <c r="E2139" s="7"/>
      <c r="F2139" s="7"/>
      <c r="G2139"/>
      <c r="H2139"/>
    </row>
    <row r="2140" spans="1:8" ht="12.75">
      <c r="A2140"/>
      <c r="B2140"/>
      <c r="C2140"/>
      <c r="D2140"/>
      <c r="E2140" s="7"/>
      <c r="F2140" s="7"/>
      <c r="G2140"/>
      <c r="H2140"/>
    </row>
    <row r="2141" spans="1:8" ht="12.75">
      <c r="A2141"/>
      <c r="B2141"/>
      <c r="C2141"/>
      <c r="D2141"/>
      <c r="E2141" s="7"/>
      <c r="F2141" s="7"/>
      <c r="G2141"/>
      <c r="H2141"/>
    </row>
    <row r="2142" spans="1:8" ht="12.75">
      <c r="A2142"/>
      <c r="B2142"/>
      <c r="C2142"/>
      <c r="D2142"/>
      <c r="E2142" s="7"/>
      <c r="F2142" s="7"/>
      <c r="G2142"/>
      <c r="H2142"/>
    </row>
    <row r="2143" spans="1:8" ht="12.75">
      <c r="A2143"/>
      <c r="B2143"/>
      <c r="C2143"/>
      <c r="D2143"/>
      <c r="E2143" s="7"/>
      <c r="F2143" s="7"/>
      <c r="G2143"/>
      <c r="H2143"/>
    </row>
    <row r="2144" spans="1:8" ht="12.75">
      <c r="A2144"/>
      <c r="B2144"/>
      <c r="C2144"/>
      <c r="D2144"/>
      <c r="E2144" s="7"/>
      <c r="F2144" s="7"/>
      <c r="G2144"/>
      <c r="H2144"/>
    </row>
    <row r="2145" spans="1:8" ht="12.75">
      <c r="A2145"/>
      <c r="B2145"/>
      <c r="C2145"/>
      <c r="D2145"/>
      <c r="E2145" s="7"/>
      <c r="F2145" s="7"/>
      <c r="G2145"/>
      <c r="H2145"/>
    </row>
    <row r="2146" spans="1:8" ht="12.75">
      <c r="A2146"/>
      <c r="B2146"/>
      <c r="C2146"/>
      <c r="D2146"/>
      <c r="E2146" s="7"/>
      <c r="F2146" s="7"/>
      <c r="G2146"/>
      <c r="H2146"/>
    </row>
    <row r="2147" spans="1:8" ht="12.75">
      <c r="A2147"/>
      <c r="B2147"/>
      <c r="C2147"/>
      <c r="D2147"/>
      <c r="E2147" s="7"/>
      <c r="F2147" s="7"/>
      <c r="G2147"/>
      <c r="H2147"/>
    </row>
    <row r="2148" spans="1:8" ht="12.75">
      <c r="A2148"/>
      <c r="B2148"/>
      <c r="C2148"/>
      <c r="D2148"/>
      <c r="E2148" s="7"/>
      <c r="F2148" s="7"/>
      <c r="G2148"/>
      <c r="H2148"/>
    </row>
    <row r="2149" spans="1:8" ht="12.75">
      <c r="A2149"/>
      <c r="B2149"/>
      <c r="C2149"/>
      <c r="D2149"/>
      <c r="E2149" s="7"/>
      <c r="F2149" s="7"/>
      <c r="G2149"/>
      <c r="H2149"/>
    </row>
    <row r="2150" spans="1:8" ht="12.75">
      <c r="A2150"/>
      <c r="B2150"/>
      <c r="C2150"/>
      <c r="D2150"/>
      <c r="E2150" s="7"/>
      <c r="F2150" s="7"/>
      <c r="G2150"/>
      <c r="H2150"/>
    </row>
    <row r="2151" spans="1:8" ht="12.75">
      <c r="A2151"/>
      <c r="B2151"/>
      <c r="C2151"/>
      <c r="D2151"/>
      <c r="E2151" s="7"/>
      <c r="F2151" s="7"/>
      <c r="G2151"/>
      <c r="H2151"/>
    </row>
    <row r="2152" spans="1:8" ht="12.75">
      <c r="A2152"/>
      <c r="B2152"/>
      <c r="C2152"/>
      <c r="D2152"/>
      <c r="E2152" s="7"/>
      <c r="F2152" s="7"/>
      <c r="G2152"/>
      <c r="H2152"/>
    </row>
    <row r="2153" spans="1:8" ht="12.75">
      <c r="A2153"/>
      <c r="B2153"/>
      <c r="C2153"/>
      <c r="D2153"/>
      <c r="E2153" s="7"/>
      <c r="F2153" s="7"/>
      <c r="G2153"/>
      <c r="H2153"/>
    </row>
    <row r="2154" spans="1:8" ht="12.75">
      <c r="A2154"/>
      <c r="B2154"/>
      <c r="C2154"/>
      <c r="D2154"/>
      <c r="E2154" s="7"/>
      <c r="F2154" s="7"/>
      <c r="G2154"/>
      <c r="H2154"/>
    </row>
    <row r="2155" spans="1:8" ht="12.75">
      <c r="A2155"/>
      <c r="B2155"/>
      <c r="C2155"/>
      <c r="D2155"/>
      <c r="E2155" s="7"/>
      <c r="F2155" s="7"/>
      <c r="G2155"/>
      <c r="H2155"/>
    </row>
    <row r="2156" spans="1:8" ht="12.75">
      <c r="A2156"/>
      <c r="B2156"/>
      <c r="C2156"/>
      <c r="D2156"/>
      <c r="E2156" s="7"/>
      <c r="F2156" s="7"/>
      <c r="G2156"/>
      <c r="H2156"/>
    </row>
    <row r="2157" spans="1:8" ht="12.75">
      <c r="A2157"/>
      <c r="B2157"/>
      <c r="C2157"/>
      <c r="D2157"/>
      <c r="E2157" s="7"/>
      <c r="F2157" s="7"/>
      <c r="G2157"/>
      <c r="H2157"/>
    </row>
    <row r="2158" spans="1:8" ht="12.75">
      <c r="A2158"/>
      <c r="B2158"/>
      <c r="C2158"/>
      <c r="D2158"/>
      <c r="E2158" s="7"/>
      <c r="F2158" s="7"/>
      <c r="G2158"/>
      <c r="H2158"/>
    </row>
    <row r="2159" spans="1:8" ht="12.75">
      <c r="A2159"/>
      <c r="B2159"/>
      <c r="C2159"/>
      <c r="D2159"/>
      <c r="E2159" s="7"/>
      <c r="F2159" s="7"/>
      <c r="G2159"/>
      <c r="H2159"/>
    </row>
    <row r="2160" spans="1:8" ht="12.75">
      <c r="A2160"/>
      <c r="B2160"/>
      <c r="C2160"/>
      <c r="D2160"/>
      <c r="E2160" s="7"/>
      <c r="F2160" s="7"/>
      <c r="G2160"/>
      <c r="H2160"/>
    </row>
    <row r="2161" spans="1:8" ht="12.75">
      <c r="A2161"/>
      <c r="B2161"/>
      <c r="C2161"/>
      <c r="D2161"/>
      <c r="E2161" s="7"/>
      <c r="F2161" s="7"/>
      <c r="G2161"/>
      <c r="H2161"/>
    </row>
    <row r="2162" spans="1:8" ht="12.75">
      <c r="A2162"/>
      <c r="B2162"/>
      <c r="C2162"/>
      <c r="D2162"/>
      <c r="E2162" s="7"/>
      <c r="F2162" s="7"/>
      <c r="G2162"/>
      <c r="H2162"/>
    </row>
    <row r="2163" spans="1:8" ht="12.75">
      <c r="A2163"/>
      <c r="B2163"/>
      <c r="C2163"/>
      <c r="D2163"/>
      <c r="E2163" s="7"/>
      <c r="F2163" s="7"/>
      <c r="G2163"/>
      <c r="H2163"/>
    </row>
    <row r="2164" spans="1:8" ht="12.75">
      <c r="A2164"/>
      <c r="B2164"/>
      <c r="C2164"/>
      <c r="D2164"/>
      <c r="E2164" s="7"/>
      <c r="F2164" s="7"/>
      <c r="G2164"/>
      <c r="H2164"/>
    </row>
    <row r="2165" spans="1:8" ht="12.75">
      <c r="A2165"/>
      <c r="B2165"/>
      <c r="C2165"/>
      <c r="D2165"/>
      <c r="E2165" s="7"/>
      <c r="F2165" s="7"/>
      <c r="G2165"/>
      <c r="H2165"/>
    </row>
    <row r="2166" spans="1:8" ht="12.75">
      <c r="A2166"/>
      <c r="B2166"/>
      <c r="C2166"/>
      <c r="D2166"/>
      <c r="E2166" s="7"/>
      <c r="F2166" s="7"/>
      <c r="G2166"/>
      <c r="H2166"/>
    </row>
    <row r="2167" spans="1:8" ht="12.75">
      <c r="A2167"/>
      <c r="B2167"/>
      <c r="C2167"/>
      <c r="D2167"/>
      <c r="E2167" s="7"/>
      <c r="F2167" s="7"/>
      <c r="G2167"/>
      <c r="H2167"/>
    </row>
    <row r="2168" spans="1:8" ht="12.75">
      <c r="A2168"/>
      <c r="B2168"/>
      <c r="C2168"/>
      <c r="D2168"/>
      <c r="E2168" s="7"/>
      <c r="F2168" s="7"/>
      <c r="G2168"/>
      <c r="H2168"/>
    </row>
    <row r="2169" spans="1:8" ht="12.75">
      <c r="A2169"/>
      <c r="B2169"/>
      <c r="C2169"/>
      <c r="D2169"/>
      <c r="E2169" s="7"/>
      <c r="F2169" s="7"/>
      <c r="G2169"/>
      <c r="H2169"/>
    </row>
    <row r="2170" spans="1:8" ht="12.75">
      <c r="A2170"/>
      <c r="B2170"/>
      <c r="C2170"/>
      <c r="D2170"/>
      <c r="E2170" s="7"/>
      <c r="F2170" s="7"/>
      <c r="G2170"/>
      <c r="H2170"/>
    </row>
    <row r="2171" spans="1:8" ht="12.75">
      <c r="A2171"/>
      <c r="B2171"/>
      <c r="C2171"/>
      <c r="D2171"/>
      <c r="E2171" s="7"/>
      <c r="F2171" s="7"/>
      <c r="G2171"/>
      <c r="H2171"/>
    </row>
    <row r="2172" spans="1:8" ht="12.75">
      <c r="A2172"/>
      <c r="B2172"/>
      <c r="C2172"/>
      <c r="D2172"/>
      <c r="E2172" s="7"/>
      <c r="F2172" s="7"/>
      <c r="G2172"/>
      <c r="H2172"/>
    </row>
    <row r="2173" spans="1:8" ht="12.75">
      <c r="A2173"/>
      <c r="B2173"/>
      <c r="C2173"/>
      <c r="D2173"/>
      <c r="E2173" s="7"/>
      <c r="F2173" s="7"/>
      <c r="G2173"/>
      <c r="H2173"/>
    </row>
    <row r="2174" spans="1:8" ht="12.75">
      <c r="A2174"/>
      <c r="B2174"/>
      <c r="C2174"/>
      <c r="D2174"/>
      <c r="E2174" s="7"/>
      <c r="F2174" s="7"/>
      <c r="G2174"/>
      <c r="H2174"/>
    </row>
    <row r="2175" spans="1:8" ht="12.75">
      <c r="A2175"/>
      <c r="B2175"/>
      <c r="C2175"/>
      <c r="D2175"/>
      <c r="E2175" s="7"/>
      <c r="F2175" s="7"/>
      <c r="G2175"/>
      <c r="H2175"/>
    </row>
    <row r="2176" spans="1:8" ht="12.75">
      <c r="A2176"/>
      <c r="B2176"/>
      <c r="C2176"/>
      <c r="D2176"/>
      <c r="E2176" s="7"/>
      <c r="F2176" s="7"/>
      <c r="G2176"/>
      <c r="H2176"/>
    </row>
    <row r="2177" spans="1:8" ht="12.75">
      <c r="A2177"/>
      <c r="B2177"/>
      <c r="C2177"/>
      <c r="D2177"/>
      <c r="E2177" s="7"/>
      <c r="F2177" s="7"/>
      <c r="G2177"/>
      <c r="H2177"/>
    </row>
    <row r="2178" spans="1:8" ht="12.75">
      <c r="A2178"/>
      <c r="B2178"/>
      <c r="C2178"/>
      <c r="D2178"/>
      <c r="E2178" s="7"/>
      <c r="F2178" s="7"/>
      <c r="G2178"/>
      <c r="H2178"/>
    </row>
    <row r="2179" spans="1:8" ht="12.75">
      <c r="A2179"/>
      <c r="B2179"/>
      <c r="C2179"/>
      <c r="D2179"/>
      <c r="E2179" s="7"/>
      <c r="F2179" s="7"/>
      <c r="G2179"/>
      <c r="H2179"/>
    </row>
    <row r="2180" spans="1:8" ht="12.75">
      <c r="A2180"/>
      <c r="B2180"/>
      <c r="C2180"/>
      <c r="D2180"/>
      <c r="E2180" s="7"/>
      <c r="F2180" s="7"/>
      <c r="G2180"/>
      <c r="H2180"/>
    </row>
    <row r="2181" spans="1:8" ht="12.75">
      <c r="A2181"/>
      <c r="B2181"/>
      <c r="C2181"/>
      <c r="D2181"/>
      <c r="E2181" s="7"/>
      <c r="F2181" s="7"/>
      <c r="G2181"/>
      <c r="H2181"/>
    </row>
    <row r="2182" spans="1:8" ht="12.75">
      <c r="A2182"/>
      <c r="B2182"/>
      <c r="C2182"/>
      <c r="D2182"/>
      <c r="E2182" s="7"/>
      <c r="F2182" s="7"/>
      <c r="G2182"/>
      <c r="H2182"/>
    </row>
    <row r="2183" spans="1:8" ht="12.75">
      <c r="A2183"/>
      <c r="B2183"/>
      <c r="C2183"/>
      <c r="D2183"/>
      <c r="E2183" s="7"/>
      <c r="F2183" s="7"/>
      <c r="G2183"/>
      <c r="H2183"/>
    </row>
    <row r="2184" spans="1:8" ht="12.75">
      <c r="A2184"/>
      <c r="B2184"/>
      <c r="C2184"/>
      <c r="D2184"/>
      <c r="E2184" s="7"/>
      <c r="F2184" s="7"/>
      <c r="G2184"/>
      <c r="H2184"/>
    </row>
    <row r="2185" spans="1:8" ht="12.75">
      <c r="A2185"/>
      <c r="B2185"/>
      <c r="C2185"/>
      <c r="D2185"/>
      <c r="E2185" s="7"/>
      <c r="F2185" s="7"/>
      <c r="G2185"/>
      <c r="H2185"/>
    </row>
    <row r="2186" spans="1:8" ht="12.75">
      <c r="A2186"/>
      <c r="B2186"/>
      <c r="C2186"/>
      <c r="D2186"/>
      <c r="E2186" s="7"/>
      <c r="F2186" s="7"/>
      <c r="G2186"/>
      <c r="H2186"/>
    </row>
    <row r="2187" spans="1:8" ht="12.75">
      <c r="A2187"/>
      <c r="B2187"/>
      <c r="C2187"/>
      <c r="D2187"/>
      <c r="E2187" s="7"/>
      <c r="F2187" s="7"/>
      <c r="G2187"/>
      <c r="H2187"/>
    </row>
    <row r="2188" spans="1:8" ht="12.75">
      <c r="A2188"/>
      <c r="B2188"/>
      <c r="C2188"/>
      <c r="D2188"/>
      <c r="E2188" s="7"/>
      <c r="F2188" s="7"/>
      <c r="G2188"/>
      <c r="H2188"/>
    </row>
    <row r="2189" spans="1:8" ht="12.75">
      <c r="A2189"/>
      <c r="B2189"/>
      <c r="C2189"/>
      <c r="D2189"/>
      <c r="E2189" s="7"/>
      <c r="F2189" s="7"/>
      <c r="G2189"/>
      <c r="H2189"/>
    </row>
    <row r="2190" spans="1:8" ht="12.75">
      <c r="A2190"/>
      <c r="B2190"/>
      <c r="C2190"/>
      <c r="D2190"/>
      <c r="E2190" s="7"/>
      <c r="F2190" s="7"/>
      <c r="G2190"/>
      <c r="H2190"/>
    </row>
    <row r="2191" spans="1:8" ht="12.75">
      <c r="A2191"/>
      <c r="B2191"/>
      <c r="C2191"/>
      <c r="D2191"/>
      <c r="E2191" s="7"/>
      <c r="F2191" s="7"/>
      <c r="G2191"/>
      <c r="H2191"/>
    </row>
    <row r="2192" spans="1:8" ht="12.75">
      <c r="A2192"/>
      <c r="B2192"/>
      <c r="C2192"/>
      <c r="D2192"/>
      <c r="E2192" s="7"/>
      <c r="F2192" s="7"/>
      <c r="G2192"/>
      <c r="H2192"/>
    </row>
    <row r="2193" spans="1:8" ht="12.75">
      <c r="A2193"/>
      <c r="B2193"/>
      <c r="C2193"/>
      <c r="D2193"/>
      <c r="E2193" s="7"/>
      <c r="F2193" s="7"/>
      <c r="G2193"/>
      <c r="H2193"/>
    </row>
    <row r="2194" spans="1:8" ht="12.75">
      <c r="A2194"/>
      <c r="B2194"/>
      <c r="C2194"/>
      <c r="D2194"/>
      <c r="E2194" s="7"/>
      <c r="F2194" s="7"/>
      <c r="G2194"/>
      <c r="H2194"/>
    </row>
    <row r="2195" spans="1:8" ht="12.75">
      <c r="A2195"/>
      <c r="B2195"/>
      <c r="C2195"/>
      <c r="D2195"/>
      <c r="E2195" s="7"/>
      <c r="F2195" s="7"/>
      <c r="G2195"/>
      <c r="H2195"/>
    </row>
    <row r="2196" spans="1:8" ht="12.75">
      <c r="A2196"/>
      <c r="B2196"/>
      <c r="C2196"/>
      <c r="D2196"/>
      <c r="E2196" s="7"/>
      <c r="F2196" s="7"/>
      <c r="G2196"/>
      <c r="H2196"/>
    </row>
    <row r="2197" spans="1:8" ht="12.75">
      <c r="A2197"/>
      <c r="B2197"/>
      <c r="C2197"/>
      <c r="D2197"/>
      <c r="E2197" s="7"/>
      <c r="F2197" s="7"/>
      <c r="G2197"/>
      <c r="H2197"/>
    </row>
    <row r="2198" spans="1:8" ht="12.75">
      <c r="A2198"/>
      <c r="B2198"/>
      <c r="C2198"/>
      <c r="D2198"/>
      <c r="E2198" s="7"/>
      <c r="F2198" s="7"/>
      <c r="G2198"/>
      <c r="H2198"/>
    </row>
    <row r="2199" spans="1:8" ht="12.75">
      <c r="A2199"/>
      <c r="B2199"/>
      <c r="C2199"/>
      <c r="D2199"/>
      <c r="E2199" s="7"/>
      <c r="F2199" s="7"/>
      <c r="G2199"/>
      <c r="H2199"/>
    </row>
    <row r="2200" spans="1:8" ht="12.75">
      <c r="A2200"/>
      <c r="B2200"/>
      <c r="C2200"/>
      <c r="D2200"/>
      <c r="E2200" s="7"/>
      <c r="F2200" s="7"/>
      <c r="G2200"/>
      <c r="H2200"/>
    </row>
    <row r="2201" spans="1:8" ht="12.75">
      <c r="A2201"/>
      <c r="B2201"/>
      <c r="C2201"/>
      <c r="D2201"/>
      <c r="E2201" s="7"/>
      <c r="F2201" s="7"/>
      <c r="G2201"/>
      <c r="H2201"/>
    </row>
    <row r="2202" spans="1:8" ht="12.75">
      <c r="A2202"/>
      <c r="B2202"/>
      <c r="C2202"/>
      <c r="D2202"/>
      <c r="E2202" s="7"/>
      <c r="F2202" s="7"/>
      <c r="G2202"/>
      <c r="H2202"/>
    </row>
    <row r="2203" spans="1:8" ht="12.75">
      <c r="A2203"/>
      <c r="B2203"/>
      <c r="C2203"/>
      <c r="D2203"/>
      <c r="E2203" s="7"/>
      <c r="F2203" s="7"/>
      <c r="G2203"/>
      <c r="H2203"/>
    </row>
    <row r="2204" spans="1:8" ht="12.75">
      <c r="A2204"/>
      <c r="B2204"/>
      <c r="C2204"/>
      <c r="D2204"/>
      <c r="E2204" s="7"/>
      <c r="F2204" s="7"/>
      <c r="G2204"/>
      <c r="H2204"/>
    </row>
    <row r="2205" spans="1:8" ht="12.75">
      <c r="A2205"/>
      <c r="B2205"/>
      <c r="C2205"/>
      <c r="D2205"/>
      <c r="E2205" s="7"/>
      <c r="F2205" s="7"/>
      <c r="G2205"/>
      <c r="H2205"/>
    </row>
    <row r="2206" spans="1:8" ht="12.75">
      <c r="A2206"/>
      <c r="B2206"/>
      <c r="C2206"/>
      <c r="D2206"/>
      <c r="E2206" s="7"/>
      <c r="F2206" s="7"/>
      <c r="G2206"/>
      <c r="H2206"/>
    </row>
    <row r="2207" spans="1:8" ht="12.75">
      <c r="A2207"/>
      <c r="B2207"/>
      <c r="C2207"/>
      <c r="D2207"/>
      <c r="E2207" s="7"/>
      <c r="F2207" s="7"/>
      <c r="G2207"/>
      <c r="H2207"/>
    </row>
    <row r="2208" spans="1:8" ht="12.75">
      <c r="A2208"/>
      <c r="B2208"/>
      <c r="C2208"/>
      <c r="D2208"/>
      <c r="E2208" s="7"/>
      <c r="F2208" s="7"/>
      <c r="G2208"/>
      <c r="H2208"/>
    </row>
    <row r="2209" spans="1:8" ht="12.75">
      <c r="A2209"/>
      <c r="B2209"/>
      <c r="C2209"/>
      <c r="D2209"/>
      <c r="E2209" s="7"/>
      <c r="F2209" s="7"/>
      <c r="G2209"/>
      <c r="H2209"/>
    </row>
    <row r="2210" spans="1:8" ht="12.75">
      <c r="A2210"/>
      <c r="B2210"/>
      <c r="C2210"/>
      <c r="D2210"/>
      <c r="E2210" s="7"/>
      <c r="F2210" s="7"/>
      <c r="G2210"/>
      <c r="H2210"/>
    </row>
    <row r="2211" spans="1:8" ht="12.75">
      <c r="A2211"/>
      <c r="B2211"/>
      <c r="C2211"/>
      <c r="D2211"/>
      <c r="E2211" s="7"/>
      <c r="F2211" s="7"/>
      <c r="G2211"/>
      <c r="H2211"/>
    </row>
    <row r="2212" spans="1:8" ht="12.75">
      <c r="A2212"/>
      <c r="B2212"/>
      <c r="C2212"/>
      <c r="D2212"/>
      <c r="E2212" s="7"/>
      <c r="F2212" s="7"/>
      <c r="G2212"/>
      <c r="H2212"/>
    </row>
    <row r="2213" spans="1:8" ht="12.75">
      <c r="A2213"/>
      <c r="B2213"/>
      <c r="C2213"/>
      <c r="D2213"/>
      <c r="E2213" s="7"/>
      <c r="F2213" s="7"/>
      <c r="G2213"/>
      <c r="H2213"/>
    </row>
    <row r="2214" spans="1:8" ht="12.75">
      <c r="A2214"/>
      <c r="B2214"/>
      <c r="C2214"/>
      <c r="D2214"/>
      <c r="E2214" s="7"/>
      <c r="F2214" s="7"/>
      <c r="G2214"/>
      <c r="H2214"/>
    </row>
    <row r="2215" spans="1:8" ht="12.75">
      <c r="A2215"/>
      <c r="B2215"/>
      <c r="C2215"/>
      <c r="D2215"/>
      <c r="E2215" s="7"/>
      <c r="F2215" s="7"/>
      <c r="G2215"/>
      <c r="H2215"/>
    </row>
    <row r="2216" spans="1:8" ht="12.75">
      <c r="A2216"/>
      <c r="B2216"/>
      <c r="C2216"/>
      <c r="D2216"/>
      <c r="E2216" s="7"/>
      <c r="F2216" s="7"/>
      <c r="G2216"/>
      <c r="H2216"/>
    </row>
    <row r="2217" spans="1:8" ht="12.75">
      <c r="A2217"/>
      <c r="B2217"/>
      <c r="C2217"/>
      <c r="D2217"/>
      <c r="E2217" s="7"/>
      <c r="F2217" s="7"/>
      <c r="G2217"/>
      <c r="H2217"/>
    </row>
    <row r="2218" spans="1:8" ht="12.75">
      <c r="A2218"/>
      <c r="B2218"/>
      <c r="C2218"/>
      <c r="D2218"/>
      <c r="E2218" s="7"/>
      <c r="F2218" s="7"/>
      <c r="G2218"/>
      <c r="H2218"/>
    </row>
    <row r="2219" spans="1:8" ht="12.75">
      <c r="A2219"/>
      <c r="B2219"/>
      <c r="C2219"/>
      <c r="D2219"/>
      <c r="E2219" s="7"/>
      <c r="F2219" s="7"/>
      <c r="G2219"/>
      <c r="H2219"/>
    </row>
    <row r="2220" spans="1:8" ht="12.75">
      <c r="A2220"/>
      <c r="B2220"/>
      <c r="C2220"/>
      <c r="D2220"/>
      <c r="E2220" s="7"/>
      <c r="F2220" s="7"/>
      <c r="G2220"/>
      <c r="H2220"/>
    </row>
    <row r="2221" spans="1:8" ht="12.75">
      <c r="A2221"/>
      <c r="B2221"/>
      <c r="C2221"/>
      <c r="D2221"/>
      <c r="E2221" s="7"/>
      <c r="F2221" s="7"/>
      <c r="G2221"/>
      <c r="H2221"/>
    </row>
    <row r="2222" spans="1:8" ht="12.75">
      <c r="A2222"/>
      <c r="B2222"/>
      <c r="C2222"/>
      <c r="D2222"/>
      <c r="E2222" s="7"/>
      <c r="F2222" s="7"/>
      <c r="G2222"/>
      <c r="H2222"/>
    </row>
    <row r="2223" spans="1:8" ht="12.75">
      <c r="A2223"/>
      <c r="B2223"/>
      <c r="C2223"/>
      <c r="D2223"/>
      <c r="E2223" s="7"/>
      <c r="F2223" s="7"/>
      <c r="G2223"/>
      <c r="H2223"/>
    </row>
    <row r="2224" spans="1:8" ht="12.75">
      <c r="A2224"/>
      <c r="B2224"/>
      <c r="C2224"/>
      <c r="D2224"/>
      <c r="E2224" s="7"/>
      <c r="F2224" s="7"/>
      <c r="G2224"/>
      <c r="H2224"/>
    </row>
    <row r="2225" spans="1:8" ht="12.75">
      <c r="A2225"/>
      <c r="B2225"/>
      <c r="C2225"/>
      <c r="D2225"/>
      <c r="E2225" s="7"/>
      <c r="F2225" s="7"/>
      <c r="G2225"/>
      <c r="H2225"/>
    </row>
    <row r="2226" spans="1:8" ht="12.75">
      <c r="A2226"/>
      <c r="B2226"/>
      <c r="C2226"/>
      <c r="D2226"/>
      <c r="E2226" s="7"/>
      <c r="F2226" s="7"/>
      <c r="G2226"/>
      <c r="H2226"/>
    </row>
    <row r="2227" spans="1:8" ht="12.75">
      <c r="A2227"/>
      <c r="B2227"/>
      <c r="C2227"/>
      <c r="D2227"/>
      <c r="E2227" s="7"/>
      <c r="F2227" s="7"/>
      <c r="G2227"/>
      <c r="H2227"/>
    </row>
    <row r="2228" spans="1:8" ht="12.75">
      <c r="A2228"/>
      <c r="B2228"/>
      <c r="C2228"/>
      <c r="D2228"/>
      <c r="E2228" s="7"/>
      <c r="F2228" s="7"/>
      <c r="G2228"/>
      <c r="H2228"/>
    </row>
    <row r="2229" spans="1:8" ht="12.75">
      <c r="A2229"/>
      <c r="B2229"/>
      <c r="C2229"/>
      <c r="D2229"/>
      <c r="E2229" s="7"/>
      <c r="F2229" s="7"/>
      <c r="G2229"/>
      <c r="H2229"/>
    </row>
    <row r="2230" spans="1:8" ht="12.75">
      <c r="A2230"/>
      <c r="B2230"/>
      <c r="C2230"/>
      <c r="D2230"/>
      <c r="E2230" s="7"/>
      <c r="F2230" s="7"/>
      <c r="G2230"/>
      <c r="H2230"/>
    </row>
    <row r="2231" spans="1:8" ht="12.75">
      <c r="A2231"/>
      <c r="B2231"/>
      <c r="C2231"/>
      <c r="D2231"/>
      <c r="E2231" s="7"/>
      <c r="F2231" s="7"/>
      <c r="G2231"/>
      <c r="H2231"/>
    </row>
    <row r="2232" spans="1:8" ht="12.75">
      <c r="A2232"/>
      <c r="B2232"/>
      <c r="C2232"/>
      <c r="D2232"/>
      <c r="E2232" s="7"/>
      <c r="F2232" s="7"/>
      <c r="G2232"/>
      <c r="H2232"/>
    </row>
    <row r="2233" spans="1:8" ht="12.75">
      <c r="A2233"/>
      <c r="B2233"/>
      <c r="C2233"/>
      <c r="D2233"/>
      <c r="E2233" s="7"/>
      <c r="F2233" s="7"/>
      <c r="G2233"/>
      <c r="H2233"/>
    </row>
    <row r="2234" spans="1:8" ht="12.75">
      <c r="A2234"/>
      <c r="B2234"/>
      <c r="C2234"/>
      <c r="D2234"/>
      <c r="E2234" s="7"/>
      <c r="F2234" s="7"/>
      <c r="G2234"/>
      <c r="H2234"/>
    </row>
    <row r="2235" spans="1:8" ht="12.75">
      <c r="A2235"/>
      <c r="B2235"/>
      <c r="C2235"/>
      <c r="D2235"/>
      <c r="E2235" s="7"/>
      <c r="F2235" s="7"/>
      <c r="G2235"/>
      <c r="H2235"/>
    </row>
    <row r="2236" spans="1:8" ht="12.75">
      <c r="A2236"/>
      <c r="B2236"/>
      <c r="C2236"/>
      <c r="D2236"/>
      <c r="E2236" s="7"/>
      <c r="F2236" s="7"/>
      <c r="G2236"/>
      <c r="H2236"/>
    </row>
    <row r="2237" spans="1:8" ht="12.75">
      <c r="A2237"/>
      <c r="B2237"/>
      <c r="C2237"/>
      <c r="D2237"/>
      <c r="E2237" s="7"/>
      <c r="F2237" s="7"/>
      <c r="G2237"/>
      <c r="H2237"/>
    </row>
    <row r="2238" spans="1:8" ht="12.75">
      <c r="A2238"/>
      <c r="B2238"/>
      <c r="C2238"/>
      <c r="D2238"/>
      <c r="E2238" s="7"/>
      <c r="F2238" s="7"/>
      <c r="G2238"/>
      <c r="H2238"/>
    </row>
    <row r="2239" spans="1:8" ht="12.75">
      <c r="A2239"/>
      <c r="B2239"/>
      <c r="C2239"/>
      <c r="D2239"/>
      <c r="E2239" s="7"/>
      <c r="F2239" s="7"/>
      <c r="G2239"/>
      <c r="H2239"/>
    </row>
    <row r="2240" spans="1:8" ht="12.75">
      <c r="A2240"/>
      <c r="B2240"/>
      <c r="C2240"/>
      <c r="D2240"/>
      <c r="E2240" s="7"/>
      <c r="F2240" s="7"/>
      <c r="G2240"/>
      <c r="H2240"/>
    </row>
    <row r="2241" spans="1:8" ht="12.75">
      <c r="A2241"/>
      <c r="B2241"/>
      <c r="C2241"/>
      <c r="D2241"/>
      <c r="E2241" s="7"/>
      <c r="F2241" s="7"/>
      <c r="G2241"/>
      <c r="H2241"/>
    </row>
    <row r="2242" spans="1:8" ht="12.75">
      <c r="A2242"/>
      <c r="B2242"/>
      <c r="C2242"/>
      <c r="D2242"/>
      <c r="E2242" s="7"/>
      <c r="F2242" s="7"/>
      <c r="G2242"/>
      <c r="H2242"/>
    </row>
    <row r="2243" spans="1:8" ht="12.75">
      <c r="A2243"/>
      <c r="B2243"/>
      <c r="C2243"/>
      <c r="D2243"/>
      <c r="E2243" s="7"/>
      <c r="F2243" s="7"/>
      <c r="G2243"/>
      <c r="H2243"/>
    </row>
    <row r="2244" spans="1:8" ht="12.75">
      <c r="A2244"/>
      <c r="B2244"/>
      <c r="C2244"/>
      <c r="D2244"/>
      <c r="E2244" s="7"/>
      <c r="F2244" s="7"/>
      <c r="G2244"/>
      <c r="H2244"/>
    </row>
    <row r="2245" spans="1:8" ht="12.75">
      <c r="A2245"/>
      <c r="B2245"/>
      <c r="C2245"/>
      <c r="D2245"/>
      <c r="E2245" s="7"/>
      <c r="F2245" s="7"/>
      <c r="G2245"/>
      <c r="H2245"/>
    </row>
    <row r="2246" spans="1:8" ht="12.75">
      <c r="A2246"/>
      <c r="B2246"/>
      <c r="C2246"/>
      <c r="D2246"/>
      <c r="E2246" s="7"/>
      <c r="F2246" s="7"/>
      <c r="G2246"/>
      <c r="H2246"/>
    </row>
    <row r="2247" spans="1:8" ht="12.75">
      <c r="A2247"/>
      <c r="B2247"/>
      <c r="C2247"/>
      <c r="D2247"/>
      <c r="E2247" s="7"/>
      <c r="F2247" s="7"/>
      <c r="G2247"/>
      <c r="H2247"/>
    </row>
    <row r="2248" spans="1:8" ht="12.75">
      <c r="A2248"/>
      <c r="B2248"/>
      <c r="C2248"/>
      <c r="D2248"/>
      <c r="E2248" s="7"/>
      <c r="F2248" s="7"/>
      <c r="G2248"/>
      <c r="H2248"/>
    </row>
    <row r="2249" spans="1:8" ht="12.75">
      <c r="A2249"/>
      <c r="B2249"/>
      <c r="C2249"/>
      <c r="D2249"/>
      <c r="E2249" s="7"/>
      <c r="F2249" s="7"/>
      <c r="G2249"/>
      <c r="H2249"/>
    </row>
    <row r="2250" spans="1:8" ht="12.75">
      <c r="A2250"/>
      <c r="B2250"/>
      <c r="C2250"/>
      <c r="D2250"/>
      <c r="E2250" s="7"/>
      <c r="F2250" s="7"/>
      <c r="G2250"/>
      <c r="H2250"/>
    </row>
    <row r="2251" spans="1:8" ht="12.75">
      <c r="A2251"/>
      <c r="B2251"/>
      <c r="C2251"/>
      <c r="D2251"/>
      <c r="E2251" s="7"/>
      <c r="F2251" s="7"/>
      <c r="G2251"/>
      <c r="H2251"/>
    </row>
    <row r="2252" spans="1:8" ht="12.75">
      <c r="A2252"/>
      <c r="B2252"/>
      <c r="C2252"/>
      <c r="D2252"/>
      <c r="E2252" s="7"/>
      <c r="F2252" s="7"/>
      <c r="G2252"/>
      <c r="H2252"/>
    </row>
    <row r="2253" spans="1:8" ht="12.75">
      <c r="A2253"/>
      <c r="B2253"/>
      <c r="C2253"/>
      <c r="D2253"/>
      <c r="E2253" s="7"/>
      <c r="F2253" s="7"/>
      <c r="G2253"/>
      <c r="H2253"/>
    </row>
    <row r="2254" spans="1:8" ht="12.75">
      <c r="A2254"/>
      <c r="B2254"/>
      <c r="C2254"/>
      <c r="D2254"/>
      <c r="E2254" s="7"/>
      <c r="F2254" s="7"/>
      <c r="G2254"/>
      <c r="H2254"/>
    </row>
    <row r="2255" spans="1:8" ht="12.75">
      <c r="A2255"/>
      <c r="B2255"/>
      <c r="C2255"/>
      <c r="D2255"/>
      <c r="E2255" s="7"/>
      <c r="F2255" s="7"/>
      <c r="G2255"/>
      <c r="H2255"/>
    </row>
    <row r="2256" spans="1:8" ht="12.75">
      <c r="A2256"/>
      <c r="B2256"/>
      <c r="C2256"/>
      <c r="D2256"/>
      <c r="E2256" s="7"/>
      <c r="F2256" s="7"/>
      <c r="G2256"/>
      <c r="H2256"/>
    </row>
    <row r="2257" spans="1:8" ht="12.75">
      <c r="A2257"/>
      <c r="B2257"/>
      <c r="C2257"/>
      <c r="D2257"/>
      <c r="E2257" s="7"/>
      <c r="F2257" s="7"/>
      <c r="G2257"/>
      <c r="H2257"/>
    </row>
    <row r="2258" spans="1:8" ht="12.75">
      <c r="A2258"/>
      <c r="B2258"/>
      <c r="C2258"/>
      <c r="D2258"/>
      <c r="E2258" s="7"/>
      <c r="F2258" s="7"/>
      <c r="G2258"/>
      <c r="H2258"/>
    </row>
    <row r="2259" spans="1:8" ht="12.75">
      <c r="A2259"/>
      <c r="B2259"/>
      <c r="C2259"/>
      <c r="D2259"/>
      <c r="E2259" s="7"/>
      <c r="F2259" s="7"/>
      <c r="G2259"/>
      <c r="H2259"/>
    </row>
    <row r="2260" spans="1:8" ht="12.75">
      <c r="A2260"/>
      <c r="B2260"/>
      <c r="C2260"/>
      <c r="D2260"/>
      <c r="E2260" s="7"/>
      <c r="F2260" s="7"/>
      <c r="G2260"/>
      <c r="H2260"/>
    </row>
    <row r="2261" spans="1:8" ht="12.75">
      <c r="A2261"/>
      <c r="B2261"/>
      <c r="C2261"/>
      <c r="D2261"/>
      <c r="E2261" s="7"/>
      <c r="F2261" s="7"/>
      <c r="G2261"/>
      <c r="H2261"/>
    </row>
    <row r="2262" spans="1:8" ht="12.75">
      <c r="A2262"/>
      <c r="B2262"/>
      <c r="C2262"/>
      <c r="D2262"/>
      <c r="E2262" s="7"/>
      <c r="F2262" s="7"/>
      <c r="G2262"/>
      <c r="H2262"/>
    </row>
    <row r="2263" spans="1:8" ht="12.75">
      <c r="A2263"/>
      <c r="B2263"/>
      <c r="C2263"/>
      <c r="D2263"/>
      <c r="E2263" s="7"/>
      <c r="F2263" s="7"/>
      <c r="G2263"/>
      <c r="H2263"/>
    </row>
    <row r="2264" spans="1:8" ht="12.75">
      <c r="A2264"/>
      <c r="B2264"/>
      <c r="C2264"/>
      <c r="D2264"/>
      <c r="E2264" s="7"/>
      <c r="F2264" s="7"/>
      <c r="G2264"/>
      <c r="H2264"/>
    </row>
    <row r="2265" spans="1:8" ht="12.75">
      <c r="A2265"/>
      <c r="B2265"/>
      <c r="C2265"/>
      <c r="D2265"/>
      <c r="E2265" s="7"/>
      <c r="F2265" s="7"/>
      <c r="G2265"/>
      <c r="H2265"/>
    </row>
    <row r="2266" spans="1:8" ht="12.75">
      <c r="A2266"/>
      <c r="B2266"/>
      <c r="C2266"/>
      <c r="D2266"/>
      <c r="E2266" s="7"/>
      <c r="F2266" s="7"/>
      <c r="G2266"/>
      <c r="H2266"/>
    </row>
    <row r="2267" spans="1:8" ht="12.75">
      <c r="A2267"/>
      <c r="B2267"/>
      <c r="C2267"/>
      <c r="D2267"/>
      <c r="E2267" s="7"/>
      <c r="F2267" s="7"/>
      <c r="G2267"/>
      <c r="H2267"/>
    </row>
    <row r="2268" spans="1:8" ht="12.75">
      <c r="A2268"/>
      <c r="B2268"/>
      <c r="C2268"/>
      <c r="D2268"/>
      <c r="E2268" s="7"/>
      <c r="F2268" s="7"/>
      <c r="G2268"/>
      <c r="H2268"/>
    </row>
    <row r="2269" spans="1:8" ht="12.75">
      <c r="A2269"/>
      <c r="B2269"/>
      <c r="C2269"/>
      <c r="D2269"/>
      <c r="E2269" s="7"/>
      <c r="F2269" s="7"/>
      <c r="G2269"/>
      <c r="H2269"/>
    </row>
    <row r="2270" spans="1:8" ht="12.75">
      <c r="A2270"/>
      <c r="B2270"/>
      <c r="C2270"/>
      <c r="D2270"/>
      <c r="E2270" s="7"/>
      <c r="F2270" s="7"/>
      <c r="G2270"/>
      <c r="H2270"/>
    </row>
    <row r="2271" spans="1:8" ht="12.75">
      <c r="A2271"/>
      <c r="B2271"/>
      <c r="C2271"/>
      <c r="D2271"/>
      <c r="E2271" s="7"/>
      <c r="F2271" s="7"/>
      <c r="G2271"/>
      <c r="H2271"/>
    </row>
    <row r="2272" spans="1:8" ht="12.75">
      <c r="A2272"/>
      <c r="B2272"/>
      <c r="C2272"/>
      <c r="D2272"/>
      <c r="E2272" s="7"/>
      <c r="F2272" s="7"/>
      <c r="G2272"/>
      <c r="H2272"/>
    </row>
    <row r="2273" spans="1:8" ht="12.75">
      <c r="A2273"/>
      <c r="B2273"/>
      <c r="C2273"/>
      <c r="D2273"/>
      <c r="E2273" s="7"/>
      <c r="F2273" s="7"/>
      <c r="G2273"/>
      <c r="H2273"/>
    </row>
    <row r="2274" spans="1:8" ht="12.75">
      <c r="A2274"/>
      <c r="B2274"/>
      <c r="C2274"/>
      <c r="D2274"/>
      <c r="E2274" s="7"/>
      <c r="F2274" s="7"/>
      <c r="G2274"/>
      <c r="H2274"/>
    </row>
    <row r="2275" spans="1:8" ht="12.75">
      <c r="A2275"/>
      <c r="B2275"/>
      <c r="C2275"/>
      <c r="D2275"/>
      <c r="E2275" s="7"/>
      <c r="F2275" s="7"/>
      <c r="G2275"/>
      <c r="H2275"/>
    </row>
    <row r="2276" spans="1:8" ht="12.75">
      <c r="A2276"/>
      <c r="B2276"/>
      <c r="C2276"/>
      <c r="D2276"/>
      <c r="E2276" s="7"/>
      <c r="F2276" s="7"/>
      <c r="G2276"/>
      <c r="H2276"/>
    </row>
    <row r="2277" spans="1:8" ht="12.75">
      <c r="A2277"/>
      <c r="B2277"/>
      <c r="C2277"/>
      <c r="D2277"/>
      <c r="E2277" s="7"/>
      <c r="F2277" s="7"/>
      <c r="G2277"/>
      <c r="H2277"/>
    </row>
    <row r="2278" spans="1:8" ht="12.75">
      <c r="A2278"/>
      <c r="B2278"/>
      <c r="C2278"/>
      <c r="D2278"/>
      <c r="E2278" s="7"/>
      <c r="F2278" s="7"/>
      <c r="G2278"/>
      <c r="H2278"/>
    </row>
    <row r="2279" spans="1:8" ht="12.75">
      <c r="A2279"/>
      <c r="B2279"/>
      <c r="C2279"/>
      <c r="D2279"/>
      <c r="E2279" s="7"/>
      <c r="F2279" s="7"/>
      <c r="G2279"/>
      <c r="H2279"/>
    </row>
    <row r="2280" spans="1:8" ht="12.75">
      <c r="A2280"/>
      <c r="B2280"/>
      <c r="C2280"/>
      <c r="D2280"/>
      <c r="E2280" s="7"/>
      <c r="F2280" s="7"/>
      <c r="G2280"/>
      <c r="H2280"/>
    </row>
    <row r="2281" spans="1:8" ht="12.75">
      <c r="A2281"/>
      <c r="B2281"/>
      <c r="C2281"/>
      <c r="D2281"/>
      <c r="E2281" s="7"/>
      <c r="F2281" s="7"/>
      <c r="G2281"/>
      <c r="H2281"/>
    </row>
    <row r="2282" spans="1:8" ht="12.75">
      <c r="A2282"/>
      <c r="B2282"/>
      <c r="C2282"/>
      <c r="D2282"/>
      <c r="E2282" s="7"/>
      <c r="F2282" s="7"/>
      <c r="G2282"/>
      <c r="H2282"/>
    </row>
    <row r="2283" spans="1:8" ht="12.75">
      <c r="A2283"/>
      <c r="B2283"/>
      <c r="C2283"/>
      <c r="D2283"/>
      <c r="E2283" s="7"/>
      <c r="F2283" s="7"/>
      <c r="G2283"/>
      <c r="H2283"/>
    </row>
    <row r="2284" spans="1:8" ht="12.75">
      <c r="A2284"/>
      <c r="B2284"/>
      <c r="C2284"/>
      <c r="D2284"/>
      <c r="E2284" s="7"/>
      <c r="F2284" s="7"/>
      <c r="G2284"/>
      <c r="H2284"/>
    </row>
    <row r="2285" spans="1:8" ht="12.75">
      <c r="A2285"/>
      <c r="B2285"/>
      <c r="C2285"/>
      <c r="D2285"/>
      <c r="E2285" s="7"/>
      <c r="F2285" s="7"/>
      <c r="G2285"/>
      <c r="H2285"/>
    </row>
    <row r="2286" spans="1:8" ht="12.75">
      <c r="A2286"/>
      <c r="B2286"/>
      <c r="C2286"/>
      <c r="D2286"/>
      <c r="E2286" s="7"/>
      <c r="F2286" s="7"/>
      <c r="G2286"/>
      <c r="H2286"/>
    </row>
    <row r="2287" spans="1:8" ht="12.75">
      <c r="A2287"/>
      <c r="B2287"/>
      <c r="C2287"/>
      <c r="D2287"/>
      <c r="E2287" s="7"/>
      <c r="F2287" s="7"/>
      <c r="G2287"/>
      <c r="H2287"/>
    </row>
    <row r="2288" spans="1:8" ht="12.75">
      <c r="A2288"/>
      <c r="B2288"/>
      <c r="C2288"/>
      <c r="D2288"/>
      <c r="E2288" s="7"/>
      <c r="F2288" s="7"/>
      <c r="G2288"/>
      <c r="H2288"/>
    </row>
    <row r="2289" spans="1:8" ht="12.75">
      <c r="A2289"/>
      <c r="B2289"/>
      <c r="C2289"/>
      <c r="D2289"/>
      <c r="E2289" s="7"/>
      <c r="F2289" s="7"/>
      <c r="G2289"/>
      <c r="H2289"/>
    </row>
    <row r="2290" spans="1:8" ht="12.75">
      <c r="A2290"/>
      <c r="B2290"/>
      <c r="C2290"/>
      <c r="D2290"/>
      <c r="E2290" s="7"/>
      <c r="F2290" s="7"/>
      <c r="G2290"/>
      <c r="H2290"/>
    </row>
    <row r="2291" spans="1:8" ht="12.75">
      <c r="A2291"/>
      <c r="B2291"/>
      <c r="C2291"/>
      <c r="D2291"/>
      <c r="E2291" s="7"/>
      <c r="F2291" s="7"/>
      <c r="G2291"/>
      <c r="H2291"/>
    </row>
    <row r="2292" spans="1:8" ht="12.75">
      <c r="A2292"/>
      <c r="B2292"/>
      <c r="C2292"/>
      <c r="D2292"/>
      <c r="E2292" s="7"/>
      <c r="F2292" s="7"/>
      <c r="G2292"/>
      <c r="H2292"/>
    </row>
    <row r="2293" spans="1:8" ht="12.75">
      <c r="A2293"/>
      <c r="B2293"/>
      <c r="C2293"/>
      <c r="D2293"/>
      <c r="E2293" s="7"/>
      <c r="F2293" s="7"/>
      <c r="G2293"/>
      <c r="H2293"/>
    </row>
    <row r="2294" spans="1:8" ht="12.75">
      <c r="A2294"/>
      <c r="B2294"/>
      <c r="C2294"/>
      <c r="D2294"/>
      <c r="E2294" s="7"/>
      <c r="F2294" s="7"/>
      <c r="G2294"/>
      <c r="H2294"/>
    </row>
    <row r="2295" spans="1:8" ht="12.75">
      <c r="A2295"/>
      <c r="B2295"/>
      <c r="C2295"/>
      <c r="D2295"/>
      <c r="E2295" s="7"/>
      <c r="F2295" s="7"/>
      <c r="G2295"/>
      <c r="H2295"/>
    </row>
    <row r="2296" spans="1:8" ht="12.75">
      <c r="A2296"/>
      <c r="B2296"/>
      <c r="C2296"/>
      <c r="D2296"/>
      <c r="E2296" s="7"/>
      <c r="F2296" s="7"/>
      <c r="G2296"/>
      <c r="H2296"/>
    </row>
    <row r="2297" spans="1:8" ht="12.75">
      <c r="A2297"/>
      <c r="B2297"/>
      <c r="C2297"/>
      <c r="D2297"/>
      <c r="E2297" s="7"/>
      <c r="F2297" s="7"/>
      <c r="G2297"/>
      <c r="H2297"/>
    </row>
    <row r="2298" spans="1:8" ht="12.75">
      <c r="A2298"/>
      <c r="B2298"/>
      <c r="C2298"/>
      <c r="D2298"/>
      <c r="E2298" s="7"/>
      <c r="F2298" s="7"/>
      <c r="G2298"/>
      <c r="H2298"/>
    </row>
    <row r="2299" spans="1:8" ht="12.75">
      <c r="A2299"/>
      <c r="B2299"/>
      <c r="C2299"/>
      <c r="D2299"/>
      <c r="E2299" s="7"/>
      <c r="F2299" s="7"/>
      <c r="G2299"/>
      <c r="H2299"/>
    </row>
    <row r="2300" spans="1:8" ht="12.75">
      <c r="A2300"/>
      <c r="B2300"/>
      <c r="C2300"/>
      <c r="D2300"/>
      <c r="E2300" s="7"/>
      <c r="F2300" s="7"/>
      <c r="G2300"/>
      <c r="H2300"/>
    </row>
    <row r="2301" spans="1:8" ht="12.75">
      <c r="A2301"/>
      <c r="B2301"/>
      <c r="C2301"/>
      <c r="D2301"/>
      <c r="E2301" s="7"/>
      <c r="F2301" s="7"/>
      <c r="G2301"/>
      <c r="H2301"/>
    </row>
    <row r="2302" spans="1:8" ht="12.75">
      <c r="A2302"/>
      <c r="B2302"/>
      <c r="C2302"/>
      <c r="D2302"/>
      <c r="E2302" s="7"/>
      <c r="F2302" s="7"/>
      <c r="G2302"/>
      <c r="H2302"/>
    </row>
    <row r="2303" spans="1:8" ht="12.75">
      <c r="A2303"/>
      <c r="B2303"/>
      <c r="C2303"/>
      <c r="D2303"/>
      <c r="E2303" s="7"/>
      <c r="F2303" s="7"/>
      <c r="G2303"/>
      <c r="H2303"/>
    </row>
    <row r="2304" spans="1:8" ht="12.75">
      <c r="A2304"/>
      <c r="B2304"/>
      <c r="C2304"/>
      <c r="D2304"/>
      <c r="E2304" s="7"/>
      <c r="F2304" s="7"/>
      <c r="G2304"/>
      <c r="H2304"/>
    </row>
    <row r="2305" spans="1:8" ht="12.75">
      <c r="A2305"/>
      <c r="B2305"/>
      <c r="C2305"/>
      <c r="D2305"/>
      <c r="E2305" s="7"/>
      <c r="F2305" s="7"/>
      <c r="G2305"/>
      <c r="H2305"/>
    </row>
    <row r="2306" spans="1:8" ht="12.75">
      <c r="A2306"/>
      <c r="B2306"/>
      <c r="C2306"/>
      <c r="D2306"/>
      <c r="E2306" s="7"/>
      <c r="F2306" s="7"/>
      <c r="G2306"/>
      <c r="H2306"/>
    </row>
    <row r="2307" spans="1:8" ht="12.75">
      <c r="A2307"/>
      <c r="B2307"/>
      <c r="C2307"/>
      <c r="D2307"/>
      <c r="E2307" s="7"/>
      <c r="F2307" s="7"/>
      <c r="G2307"/>
      <c r="H2307"/>
    </row>
    <row r="2308" spans="1:8" ht="12.75">
      <c r="A2308"/>
      <c r="B2308"/>
      <c r="C2308"/>
      <c r="D2308"/>
      <c r="E2308" s="7"/>
      <c r="F2308" s="7"/>
      <c r="G2308"/>
      <c r="H2308"/>
    </row>
    <row r="2309" spans="1:8" ht="12.75">
      <c r="A2309"/>
      <c r="B2309"/>
      <c r="C2309"/>
      <c r="D2309"/>
      <c r="E2309" s="7"/>
      <c r="F2309" s="7"/>
      <c r="G2309"/>
      <c r="H2309"/>
    </row>
    <row r="2310" spans="1:8" ht="12.75">
      <c r="A2310"/>
      <c r="B2310"/>
      <c r="C2310"/>
      <c r="D2310"/>
      <c r="E2310" s="7"/>
      <c r="F2310" s="7"/>
      <c r="G2310"/>
      <c r="H2310"/>
    </row>
    <row r="2311" spans="1:8" ht="12.75">
      <c r="A2311"/>
      <c r="B2311"/>
      <c r="C2311"/>
      <c r="D2311"/>
      <c r="E2311" s="7"/>
      <c r="F2311" s="7"/>
      <c r="G2311"/>
      <c r="H2311"/>
    </row>
    <row r="2312" spans="1:8" ht="12.75">
      <c r="A2312"/>
      <c r="B2312"/>
      <c r="C2312"/>
      <c r="D2312"/>
      <c r="E2312" s="7"/>
      <c r="F2312" s="7"/>
      <c r="G2312"/>
      <c r="H2312"/>
    </row>
    <row r="2313" spans="1:8" ht="12.75">
      <c r="A2313"/>
      <c r="B2313"/>
      <c r="C2313"/>
      <c r="D2313"/>
      <c r="E2313" s="7"/>
      <c r="F2313" s="7"/>
      <c r="G2313"/>
      <c r="H2313"/>
    </row>
    <row r="2314" spans="1:8" ht="12.75">
      <c r="A2314"/>
      <c r="B2314"/>
      <c r="C2314"/>
      <c r="D2314"/>
      <c r="E2314" s="7"/>
      <c r="F2314" s="7"/>
      <c r="G2314"/>
      <c r="H2314"/>
    </row>
    <row r="2315" spans="1:8" ht="12.75">
      <c r="A2315"/>
      <c r="B2315"/>
      <c r="C2315"/>
      <c r="D2315"/>
      <c r="E2315" s="7"/>
      <c r="F2315" s="7"/>
      <c r="G2315"/>
      <c r="H2315"/>
    </row>
    <row r="2316" spans="1:8" ht="12.75">
      <c r="A2316"/>
      <c r="B2316"/>
      <c r="C2316"/>
      <c r="D2316"/>
      <c r="E2316" s="7"/>
      <c r="F2316" s="7"/>
      <c r="G2316"/>
      <c r="H2316"/>
    </row>
    <row r="2317" spans="1:8" ht="12.75">
      <c r="A2317"/>
      <c r="B2317"/>
      <c r="C2317"/>
      <c r="D2317"/>
      <c r="E2317" s="7"/>
      <c r="F2317" s="7"/>
      <c r="G2317"/>
      <c r="H2317"/>
    </row>
    <row r="2318" spans="1:8" ht="12.75">
      <c r="A2318"/>
      <c r="B2318"/>
      <c r="C2318"/>
      <c r="D2318"/>
      <c r="E2318" s="7"/>
      <c r="F2318" s="7"/>
      <c r="G2318"/>
      <c r="H2318"/>
    </row>
    <row r="2319" spans="1:8" ht="12.75">
      <c r="A2319"/>
      <c r="B2319"/>
      <c r="C2319"/>
      <c r="D2319"/>
      <c r="E2319" s="7"/>
      <c r="F2319" s="7"/>
      <c r="G2319"/>
      <c r="H2319"/>
    </row>
    <row r="2320" spans="1:8" ht="12.75">
      <c r="A2320"/>
      <c r="B2320"/>
      <c r="C2320"/>
      <c r="D2320"/>
      <c r="E2320" s="7"/>
      <c r="F2320" s="7"/>
      <c r="G2320"/>
      <c r="H2320"/>
    </row>
    <row r="2321" spans="1:8" ht="12.75">
      <c r="A2321"/>
      <c r="B2321"/>
      <c r="C2321"/>
      <c r="D2321"/>
      <c r="E2321" s="7"/>
      <c r="F2321" s="7"/>
      <c r="G2321"/>
      <c r="H2321"/>
    </row>
    <row r="2322" spans="1:8" ht="12.75">
      <c r="A2322"/>
      <c r="B2322"/>
      <c r="C2322"/>
      <c r="D2322"/>
      <c r="E2322" s="7"/>
      <c r="F2322" s="7"/>
      <c r="G2322"/>
      <c r="H2322"/>
    </row>
    <row r="2323" spans="1:8" ht="12.75">
      <c r="A2323"/>
      <c r="B2323"/>
      <c r="C2323"/>
      <c r="D2323"/>
      <c r="E2323" s="7"/>
      <c r="F2323" s="7"/>
      <c r="G2323"/>
      <c r="H2323"/>
    </row>
    <row r="2324" spans="1:8" ht="12.75">
      <c r="A2324"/>
      <c r="B2324"/>
      <c r="C2324"/>
      <c r="D2324"/>
      <c r="E2324" s="7"/>
      <c r="F2324" s="7"/>
      <c r="G2324"/>
      <c r="H2324"/>
    </row>
    <row r="2325" spans="1:8" ht="12.75">
      <c r="A2325"/>
      <c r="B2325"/>
      <c r="C2325"/>
      <c r="D2325"/>
      <c r="E2325" s="7"/>
      <c r="F2325" s="7"/>
      <c r="G2325"/>
      <c r="H2325"/>
    </row>
    <row r="2326" spans="1:8" ht="12.75">
      <c r="A2326"/>
      <c r="B2326"/>
      <c r="C2326"/>
      <c r="D2326"/>
      <c r="E2326" s="7"/>
      <c r="F2326" s="7"/>
      <c r="G2326"/>
      <c r="H2326"/>
    </row>
    <row r="2327" spans="1:8" ht="12.75">
      <c r="A2327"/>
      <c r="B2327"/>
      <c r="C2327"/>
      <c r="D2327"/>
      <c r="E2327" s="7"/>
      <c r="F2327" s="7"/>
      <c r="G2327"/>
      <c r="H2327"/>
    </row>
    <row r="2328" spans="1:8" ht="12.75">
      <c r="A2328"/>
      <c r="B2328"/>
      <c r="C2328"/>
      <c r="D2328"/>
      <c r="E2328" s="7"/>
      <c r="F2328" s="7"/>
      <c r="G2328"/>
      <c r="H2328"/>
    </row>
    <row r="2329" spans="1:8" ht="12.75">
      <c r="A2329"/>
      <c r="B2329"/>
      <c r="C2329"/>
      <c r="D2329"/>
      <c r="E2329" s="7"/>
      <c r="F2329" s="7"/>
      <c r="G2329"/>
      <c r="H2329"/>
    </row>
    <row r="2330" spans="1:8" ht="12.75">
      <c r="A2330"/>
      <c r="B2330"/>
      <c r="C2330"/>
      <c r="D2330"/>
      <c r="E2330" s="7"/>
      <c r="F2330" s="7"/>
      <c r="G2330"/>
      <c r="H2330"/>
    </row>
    <row r="2331" spans="1:8" ht="12.75">
      <c r="A2331"/>
      <c r="B2331"/>
      <c r="C2331"/>
      <c r="D2331"/>
      <c r="E2331" s="7"/>
      <c r="F2331" s="7"/>
      <c r="G2331"/>
      <c r="H2331"/>
    </row>
    <row r="2332" spans="1:8" ht="12.75">
      <c r="A2332"/>
      <c r="B2332"/>
      <c r="C2332"/>
      <c r="D2332"/>
      <c r="E2332" s="7"/>
      <c r="F2332" s="7"/>
      <c r="G2332"/>
      <c r="H2332"/>
    </row>
    <row r="2333" spans="1:8" ht="12.75">
      <c r="A2333"/>
      <c r="B2333"/>
      <c r="C2333"/>
      <c r="D2333"/>
      <c r="E2333" s="7"/>
      <c r="F2333" s="7"/>
      <c r="G2333"/>
      <c r="H2333"/>
    </row>
    <row r="2334" spans="1:8" ht="12.75">
      <c r="A2334"/>
      <c r="B2334"/>
      <c r="C2334"/>
      <c r="D2334"/>
      <c r="E2334" s="7"/>
      <c r="F2334" s="7"/>
      <c r="G2334"/>
      <c r="H2334"/>
    </row>
    <row r="2335" spans="1:8" ht="12.75">
      <c r="A2335"/>
      <c r="B2335"/>
      <c r="C2335"/>
      <c r="D2335"/>
      <c r="E2335" s="7"/>
      <c r="F2335" s="7"/>
      <c r="G2335"/>
      <c r="H2335"/>
    </row>
    <row r="2336" spans="1:8" ht="12.75">
      <c r="A2336"/>
      <c r="B2336"/>
      <c r="C2336"/>
      <c r="D2336"/>
      <c r="E2336" s="7"/>
      <c r="F2336" s="7"/>
      <c r="G2336"/>
      <c r="H2336"/>
    </row>
    <row r="2337" spans="1:8" ht="12.75">
      <c r="A2337"/>
      <c r="B2337"/>
      <c r="C2337"/>
      <c r="D2337"/>
      <c r="E2337" s="7"/>
      <c r="F2337" s="7"/>
      <c r="G2337"/>
      <c r="H2337"/>
    </row>
    <row r="2338" spans="1:8" ht="12.75">
      <c r="A2338"/>
      <c r="B2338"/>
      <c r="C2338"/>
      <c r="D2338"/>
      <c r="E2338" s="7"/>
      <c r="F2338" s="7"/>
      <c r="G2338"/>
      <c r="H2338"/>
    </row>
    <row r="2339" spans="1:8" ht="12.75">
      <c r="A2339"/>
      <c r="B2339"/>
      <c r="C2339"/>
      <c r="D2339"/>
      <c r="E2339" s="7"/>
      <c r="F2339" s="7"/>
      <c r="G2339"/>
      <c r="H2339"/>
    </row>
    <row r="2340" spans="1:8" ht="12.75">
      <c r="A2340"/>
      <c r="B2340"/>
      <c r="C2340"/>
      <c r="D2340"/>
      <c r="E2340" s="7"/>
      <c r="F2340" s="7"/>
      <c r="G2340"/>
      <c r="H2340"/>
    </row>
    <row r="2341" spans="1:8" ht="12.75">
      <c r="A2341"/>
      <c r="B2341"/>
      <c r="C2341"/>
      <c r="D2341"/>
      <c r="E2341" s="7"/>
      <c r="F2341" s="7"/>
      <c r="G2341"/>
      <c r="H2341"/>
    </row>
    <row r="2342" spans="1:8" ht="12.75">
      <c r="A2342"/>
      <c r="B2342"/>
      <c r="C2342"/>
      <c r="D2342"/>
      <c r="E2342" s="7"/>
      <c r="F2342" s="7"/>
      <c r="G2342"/>
      <c r="H2342"/>
    </row>
    <row r="2343" spans="1:8" ht="12.75">
      <c r="A2343"/>
      <c r="B2343"/>
      <c r="C2343"/>
      <c r="D2343"/>
      <c r="E2343" s="7"/>
      <c r="F2343" s="7"/>
      <c r="G2343"/>
      <c r="H2343"/>
    </row>
    <row r="2344" spans="1:8" ht="12.75">
      <c r="A2344"/>
      <c r="B2344"/>
      <c r="C2344"/>
      <c r="D2344"/>
      <c r="E2344" s="7"/>
      <c r="F2344" s="7"/>
      <c r="G2344"/>
      <c r="H2344"/>
    </row>
    <row r="2345" spans="1:8" ht="12.75">
      <c r="A2345"/>
      <c r="B2345"/>
      <c r="C2345"/>
      <c r="D2345"/>
      <c r="E2345" s="7"/>
      <c r="F2345" s="7"/>
      <c r="G2345"/>
      <c r="H2345"/>
    </row>
    <row r="2346" spans="1:8" ht="12.75">
      <c r="A2346"/>
      <c r="B2346"/>
      <c r="C2346"/>
      <c r="D2346"/>
      <c r="E2346" s="7"/>
      <c r="F2346" s="7"/>
      <c r="G2346"/>
      <c r="H2346"/>
    </row>
    <row r="2347" spans="1:8" ht="12.75">
      <c r="A2347"/>
      <c r="B2347"/>
      <c r="C2347"/>
      <c r="D2347"/>
      <c r="E2347" s="7"/>
      <c r="F2347" s="7"/>
      <c r="G2347"/>
      <c r="H2347"/>
    </row>
    <row r="2348" spans="1:8" ht="12.75">
      <c r="A2348"/>
      <c r="B2348"/>
      <c r="C2348"/>
      <c r="D2348"/>
      <c r="E2348" s="7"/>
      <c r="F2348" s="7"/>
      <c r="G2348"/>
      <c r="H2348"/>
    </row>
    <row r="2349" spans="1:8" ht="12.75">
      <c r="A2349"/>
      <c r="B2349"/>
      <c r="C2349"/>
      <c r="D2349"/>
      <c r="E2349" s="7"/>
      <c r="F2349" s="7"/>
      <c r="G2349"/>
      <c r="H2349"/>
    </row>
    <row r="2350" spans="1:8" ht="12.75">
      <c r="A2350"/>
      <c r="B2350"/>
      <c r="C2350"/>
      <c r="D2350"/>
      <c r="E2350" s="7"/>
      <c r="F2350" s="7"/>
      <c r="G2350"/>
      <c r="H2350"/>
    </row>
    <row r="2351" spans="1:8" ht="12.75">
      <c r="A2351"/>
      <c r="B2351"/>
      <c r="C2351"/>
      <c r="D2351"/>
      <c r="E2351" s="7"/>
      <c r="F2351" s="7"/>
      <c r="G2351"/>
      <c r="H2351"/>
    </row>
    <row r="2352" spans="1:8" ht="12.75">
      <c r="A2352"/>
      <c r="B2352"/>
      <c r="C2352"/>
      <c r="D2352"/>
      <c r="E2352" s="7"/>
      <c r="F2352" s="7"/>
      <c r="G2352"/>
      <c r="H2352"/>
    </row>
    <row r="2353" spans="1:8" ht="12.75">
      <c r="A2353"/>
      <c r="B2353"/>
      <c r="C2353"/>
      <c r="D2353"/>
      <c r="E2353" s="7"/>
      <c r="F2353" s="7"/>
      <c r="G2353"/>
      <c r="H2353"/>
    </row>
    <row r="2354" spans="1:8" ht="12.75">
      <c r="A2354"/>
      <c r="B2354"/>
      <c r="C2354"/>
      <c r="D2354"/>
      <c r="E2354" s="7"/>
      <c r="F2354" s="7"/>
      <c r="G2354"/>
      <c r="H2354"/>
    </row>
    <row r="2355" spans="1:8" ht="12.75">
      <c r="A2355"/>
      <c r="B2355"/>
      <c r="C2355"/>
      <c r="D2355"/>
      <c r="E2355" s="7"/>
      <c r="F2355" s="7"/>
      <c r="G2355"/>
      <c r="H2355"/>
    </row>
    <row r="2356" spans="1:8" ht="12.75">
      <c r="A2356"/>
      <c r="B2356"/>
      <c r="C2356"/>
      <c r="D2356"/>
      <c r="E2356" s="7"/>
      <c r="F2356" s="7"/>
      <c r="G2356"/>
      <c r="H2356"/>
    </row>
    <row r="2357" spans="1:8" ht="12.75">
      <c r="A2357"/>
      <c r="B2357"/>
      <c r="C2357"/>
      <c r="D2357"/>
      <c r="E2357" s="7"/>
      <c r="F2357" s="7"/>
      <c r="G2357"/>
      <c r="H2357"/>
    </row>
    <row r="2358" spans="1:8" ht="12.75">
      <c r="A2358"/>
      <c r="B2358"/>
      <c r="C2358"/>
      <c r="D2358"/>
      <c r="E2358" s="7"/>
      <c r="F2358" s="7"/>
      <c r="G2358"/>
      <c r="H2358"/>
    </row>
    <row r="2359" spans="1:8" ht="12.75">
      <c r="A2359"/>
      <c r="B2359"/>
      <c r="C2359"/>
      <c r="D2359"/>
      <c r="E2359" s="7"/>
      <c r="F2359" s="7"/>
      <c r="G2359"/>
      <c r="H2359"/>
    </row>
    <row r="2360" spans="1:8" ht="12.75">
      <c r="A2360"/>
      <c r="B2360"/>
      <c r="C2360"/>
      <c r="D2360"/>
      <c r="E2360" s="7"/>
      <c r="F2360" s="7"/>
      <c r="G2360"/>
      <c r="H2360"/>
    </row>
    <row r="2361" spans="1:8" ht="12.75">
      <c r="A2361"/>
      <c r="B2361"/>
      <c r="C2361"/>
      <c r="D2361"/>
      <c r="E2361" s="7"/>
      <c r="F2361" s="7"/>
      <c r="G2361"/>
      <c r="H2361"/>
    </row>
    <row r="2362" spans="1:8" ht="12.75">
      <c r="A2362"/>
      <c r="B2362"/>
      <c r="C2362"/>
      <c r="D2362"/>
      <c r="E2362" s="7"/>
      <c r="F2362" s="7"/>
      <c r="G2362"/>
      <c r="H2362"/>
    </row>
    <row r="2363" spans="1:8" ht="12.75">
      <c r="A2363"/>
      <c r="B2363"/>
      <c r="C2363"/>
      <c r="D2363"/>
      <c r="E2363" s="7"/>
      <c r="F2363" s="7"/>
      <c r="G2363"/>
      <c r="H2363"/>
    </row>
    <row r="2364" spans="1:8" ht="12.75">
      <c r="A2364"/>
      <c r="B2364"/>
      <c r="C2364"/>
      <c r="D2364"/>
      <c r="E2364" s="7"/>
      <c r="F2364" s="7"/>
      <c r="G2364"/>
      <c r="H2364"/>
    </row>
    <row r="2365" spans="1:8" ht="12.75">
      <c r="A2365"/>
      <c r="B2365"/>
      <c r="C2365"/>
      <c r="D2365"/>
      <c r="E2365" s="7"/>
      <c r="F2365" s="7"/>
      <c r="G2365"/>
      <c r="H2365"/>
    </row>
    <row r="2366" spans="1:8" ht="12.75">
      <c r="A2366"/>
      <c r="B2366"/>
      <c r="C2366"/>
      <c r="D2366"/>
      <c r="E2366" s="7"/>
      <c r="F2366" s="7"/>
      <c r="G2366"/>
      <c r="H2366"/>
    </row>
    <row r="2367" spans="1:8" ht="12.75">
      <c r="A2367"/>
      <c r="B2367"/>
      <c r="C2367"/>
      <c r="D2367"/>
      <c r="E2367" s="7"/>
      <c r="F2367" s="7"/>
      <c r="G2367"/>
      <c r="H2367"/>
    </row>
    <row r="2368" spans="1:8" ht="12.75">
      <c r="A2368"/>
      <c r="B2368"/>
      <c r="C2368"/>
      <c r="D2368"/>
      <c r="E2368" s="7"/>
      <c r="F2368" s="7"/>
      <c r="G2368"/>
      <c r="H2368"/>
    </row>
    <row r="2369" spans="1:8" ht="12.75">
      <c r="A2369"/>
      <c r="B2369"/>
      <c r="C2369"/>
      <c r="D2369"/>
      <c r="E2369" s="7"/>
      <c r="F2369" s="7"/>
      <c r="G2369"/>
      <c r="H2369"/>
    </row>
    <row r="2370" spans="1:8" ht="12.75">
      <c r="A2370"/>
      <c r="B2370"/>
      <c r="C2370"/>
      <c r="D2370"/>
      <c r="E2370" s="7"/>
      <c r="F2370" s="7"/>
      <c r="G2370"/>
      <c r="H2370"/>
    </row>
    <row r="2371" spans="1:8" ht="12.75">
      <c r="A2371"/>
      <c r="B2371"/>
      <c r="C2371"/>
      <c r="D2371"/>
      <c r="E2371" s="7"/>
      <c r="F2371" s="7"/>
      <c r="G2371"/>
      <c r="H2371"/>
    </row>
    <row r="2372" spans="1:8" ht="12.75">
      <c r="A2372"/>
      <c r="B2372"/>
      <c r="C2372"/>
      <c r="D2372"/>
      <c r="E2372" s="7"/>
      <c r="F2372" s="7"/>
      <c r="G2372"/>
      <c r="H2372"/>
    </row>
    <row r="2373" spans="1:8" ht="12.75">
      <c r="A2373"/>
      <c r="B2373"/>
      <c r="C2373"/>
      <c r="D2373"/>
      <c r="E2373" s="7"/>
      <c r="F2373" s="7"/>
      <c r="G2373"/>
      <c r="H2373"/>
    </row>
    <row r="2374" spans="1:8" ht="12.75">
      <c r="A2374"/>
      <c r="B2374"/>
      <c r="C2374"/>
      <c r="D2374"/>
      <c r="E2374" s="7"/>
      <c r="F2374" s="7"/>
      <c r="G2374"/>
      <c r="H2374"/>
    </row>
    <row r="2375" spans="1:8" ht="12.75">
      <c r="A2375"/>
      <c r="B2375"/>
      <c r="C2375"/>
      <c r="D2375"/>
      <c r="E2375" s="7"/>
      <c r="F2375" s="7"/>
      <c r="G2375"/>
      <c r="H2375"/>
    </row>
    <row r="2376" spans="1:8" ht="12.75">
      <c r="A2376"/>
      <c r="B2376"/>
      <c r="C2376"/>
      <c r="D2376"/>
      <c r="E2376" s="7"/>
      <c r="F2376" s="7"/>
      <c r="G2376"/>
      <c r="H2376"/>
    </row>
    <row r="2377" spans="1:8" ht="12.75">
      <c r="A2377"/>
      <c r="B2377"/>
      <c r="C2377"/>
      <c r="D2377"/>
      <c r="E2377" s="7"/>
      <c r="F2377" s="7"/>
      <c r="G2377"/>
      <c r="H2377"/>
    </row>
    <row r="2378" spans="1:8" ht="12.75">
      <c r="A2378"/>
      <c r="B2378"/>
      <c r="C2378"/>
      <c r="D2378"/>
      <c r="E2378" s="7"/>
      <c r="F2378" s="7"/>
      <c r="G2378"/>
      <c r="H2378"/>
    </row>
    <row r="2379" spans="1:8" ht="12.75">
      <c r="A2379"/>
      <c r="B2379"/>
      <c r="C2379"/>
      <c r="D2379"/>
      <c r="E2379" s="7"/>
      <c r="F2379" s="7"/>
      <c r="G2379"/>
      <c r="H2379"/>
    </row>
    <row r="2380" spans="1:8" ht="12.75">
      <c r="A2380"/>
      <c r="B2380"/>
      <c r="C2380"/>
      <c r="D2380"/>
      <c r="E2380" s="7"/>
      <c r="F2380" s="7"/>
      <c r="G2380"/>
      <c r="H2380"/>
    </row>
    <row r="2381" spans="1:8" ht="12.75">
      <c r="A2381"/>
      <c r="B2381"/>
      <c r="C2381"/>
      <c r="D2381"/>
      <c r="E2381" s="7"/>
      <c r="F2381" s="7"/>
      <c r="G2381"/>
      <c r="H2381"/>
    </row>
    <row r="2382" spans="1:8" ht="12.75">
      <c r="A2382"/>
      <c r="B2382"/>
      <c r="C2382"/>
      <c r="D2382"/>
      <c r="E2382" s="7"/>
      <c r="F2382" s="7"/>
      <c r="G2382"/>
      <c r="H2382"/>
    </row>
    <row r="2383" spans="1:8" ht="12.75">
      <c r="A2383"/>
      <c r="B2383"/>
      <c r="C2383"/>
      <c r="D2383"/>
      <c r="E2383" s="7"/>
      <c r="F2383" s="7"/>
      <c r="G2383"/>
      <c r="H2383"/>
    </row>
    <row r="2384" spans="1:8" ht="12.75">
      <c r="A2384"/>
      <c r="B2384"/>
      <c r="C2384"/>
      <c r="D2384"/>
      <c r="E2384" s="7"/>
      <c r="F2384" s="7"/>
      <c r="G2384"/>
      <c r="H2384"/>
    </row>
    <row r="2385" spans="1:8" ht="12.75">
      <c r="A2385"/>
      <c r="B2385"/>
      <c r="C2385"/>
      <c r="D2385"/>
      <c r="E2385" s="7"/>
      <c r="F2385" s="7"/>
      <c r="G2385"/>
      <c r="H2385"/>
    </row>
    <row r="2386" spans="1:8" ht="12.75">
      <c r="A2386"/>
      <c r="B2386"/>
      <c r="C2386"/>
      <c r="D2386"/>
      <c r="E2386" s="7"/>
      <c r="F2386" s="7"/>
      <c r="G2386"/>
      <c r="H2386"/>
    </row>
    <row r="2387" spans="1:8" ht="12.75">
      <c r="A2387"/>
      <c r="B2387"/>
      <c r="C2387"/>
      <c r="D2387"/>
      <c r="E2387" s="7"/>
      <c r="F2387" s="7"/>
      <c r="G2387"/>
      <c r="H2387"/>
    </row>
    <row r="2388" spans="1:8" ht="12.75">
      <c r="A2388"/>
      <c r="B2388"/>
      <c r="C2388"/>
      <c r="D2388"/>
      <c r="E2388" s="7"/>
      <c r="F2388" s="7"/>
      <c r="G2388"/>
      <c r="H2388"/>
    </row>
    <row r="2389" spans="1:8" ht="12.75">
      <c r="A2389"/>
      <c r="B2389"/>
      <c r="C2389"/>
      <c r="D2389"/>
      <c r="E2389" s="7"/>
      <c r="F2389" s="7"/>
      <c r="G2389"/>
      <c r="H2389"/>
    </row>
    <row r="2390" spans="1:8" ht="12.75">
      <c r="A2390"/>
      <c r="B2390"/>
      <c r="C2390"/>
      <c r="D2390"/>
      <c r="E2390" s="7"/>
      <c r="F2390" s="7"/>
      <c r="G2390"/>
      <c r="H2390"/>
    </row>
    <row r="2391" spans="1:8" ht="12.75">
      <c r="A2391"/>
      <c r="B2391"/>
      <c r="C2391"/>
      <c r="D2391"/>
      <c r="E2391" s="7"/>
      <c r="F2391" s="7"/>
      <c r="G2391"/>
      <c r="H2391"/>
    </row>
    <row r="2392" spans="1:8" ht="12.75">
      <c r="A2392"/>
      <c r="B2392"/>
      <c r="C2392"/>
      <c r="D2392"/>
      <c r="E2392" s="7"/>
      <c r="F2392" s="7"/>
      <c r="G2392"/>
      <c r="H2392"/>
    </row>
    <row r="2393" spans="1:8" ht="12.75">
      <c r="A2393"/>
      <c r="B2393"/>
      <c r="C2393"/>
      <c r="D2393"/>
      <c r="E2393" s="7"/>
      <c r="F2393" s="7"/>
      <c r="G2393"/>
      <c r="H2393"/>
    </row>
    <row r="2394" spans="1:8" ht="12.75">
      <c r="A2394"/>
      <c r="B2394"/>
      <c r="C2394"/>
      <c r="D2394"/>
      <c r="E2394" s="7"/>
      <c r="F2394" s="7"/>
      <c r="G2394"/>
      <c r="H2394"/>
    </row>
    <row r="2395" spans="1:8" ht="12.75">
      <c r="A2395"/>
      <c r="B2395"/>
      <c r="C2395"/>
      <c r="D2395"/>
      <c r="E2395" s="7"/>
      <c r="F2395" s="7"/>
      <c r="G2395"/>
      <c r="H2395"/>
    </row>
    <row r="2396" spans="1:8" ht="12.75">
      <c r="A2396"/>
      <c r="B2396"/>
      <c r="C2396"/>
      <c r="D2396"/>
      <c r="E2396" s="7"/>
      <c r="F2396" s="7"/>
      <c r="G2396"/>
      <c r="H2396"/>
    </row>
    <row r="2397" spans="1:8" ht="12.75">
      <c r="A2397"/>
      <c r="B2397"/>
      <c r="C2397"/>
      <c r="D2397"/>
      <c r="E2397" s="7"/>
      <c r="F2397" s="7"/>
      <c r="G2397"/>
      <c r="H2397"/>
    </row>
    <row r="2398" spans="1:8" ht="12.75">
      <c r="A2398"/>
      <c r="B2398"/>
      <c r="C2398"/>
      <c r="D2398"/>
      <c r="E2398" s="7"/>
      <c r="F2398" s="7"/>
      <c r="G2398"/>
      <c r="H2398"/>
    </row>
    <row r="2399" spans="1:8" ht="12.75">
      <c r="A2399"/>
      <c r="B2399"/>
      <c r="C2399"/>
      <c r="D2399"/>
      <c r="E2399" s="7"/>
      <c r="F2399" s="7"/>
      <c r="G2399"/>
      <c r="H2399"/>
    </row>
    <row r="2400" spans="1:8" ht="12.75">
      <c r="A2400"/>
      <c r="B2400"/>
      <c r="C2400"/>
      <c r="D2400"/>
      <c r="E2400" s="7"/>
      <c r="F2400" s="7"/>
      <c r="G2400"/>
      <c r="H2400"/>
    </row>
    <row r="2401" spans="1:8" ht="12.75">
      <c r="A2401"/>
      <c r="B2401"/>
      <c r="C2401"/>
      <c r="D2401"/>
      <c r="E2401" s="7"/>
      <c r="F2401" s="7"/>
      <c r="G2401"/>
      <c r="H2401"/>
    </row>
    <row r="2402" spans="1:8" ht="12.75">
      <c r="A2402"/>
      <c r="B2402"/>
      <c r="C2402"/>
      <c r="D2402"/>
      <c r="E2402" s="7"/>
      <c r="F2402" s="7"/>
      <c r="G2402"/>
      <c r="H2402"/>
    </row>
    <row r="2403" spans="1:8" ht="12.75">
      <c r="A2403"/>
      <c r="B2403"/>
      <c r="C2403"/>
      <c r="D2403"/>
      <c r="E2403" s="7"/>
      <c r="F2403" s="7"/>
      <c r="G2403"/>
      <c r="H2403"/>
    </row>
    <row r="2404" spans="1:8" ht="12.75">
      <c r="A2404"/>
      <c r="B2404"/>
      <c r="C2404"/>
      <c r="D2404"/>
      <c r="E2404" s="7"/>
      <c r="F2404" s="7"/>
      <c r="G2404"/>
      <c r="H2404"/>
    </row>
    <row r="2405" spans="1:8" ht="12.75">
      <c r="A2405"/>
      <c r="B2405"/>
      <c r="C2405"/>
      <c r="D2405"/>
      <c r="E2405" s="7"/>
      <c r="F2405" s="7"/>
      <c r="G2405"/>
      <c r="H2405"/>
    </row>
    <row r="2406" spans="1:8" ht="12.75">
      <c r="A2406"/>
      <c r="B2406"/>
      <c r="C2406"/>
      <c r="D2406"/>
      <c r="E2406" s="7"/>
      <c r="F2406" s="7"/>
      <c r="G2406"/>
      <c r="H2406"/>
    </row>
    <row r="2407" spans="1:8" ht="12.75">
      <c r="A2407"/>
      <c r="B2407"/>
      <c r="C2407"/>
      <c r="D2407"/>
      <c r="E2407" s="7"/>
      <c r="F2407" s="7"/>
      <c r="G2407"/>
      <c r="H2407"/>
    </row>
    <row r="2408" spans="1:8" ht="12.75">
      <c r="A2408"/>
      <c r="B2408"/>
      <c r="C2408"/>
      <c r="D2408"/>
      <c r="E2408" s="7"/>
      <c r="F2408" s="7"/>
      <c r="G2408"/>
      <c r="H2408"/>
    </row>
    <row r="2409" spans="1:8" ht="12.75">
      <c r="A2409"/>
      <c r="B2409"/>
      <c r="C2409"/>
      <c r="D2409"/>
      <c r="E2409" s="7"/>
      <c r="F2409" s="7"/>
      <c r="G2409"/>
      <c r="H2409"/>
    </row>
    <row r="2410" spans="1:8" ht="12.75">
      <c r="A2410"/>
      <c r="B2410"/>
      <c r="C2410"/>
      <c r="D2410"/>
      <c r="E2410" s="7"/>
      <c r="F2410" s="7"/>
      <c r="G2410"/>
      <c r="H2410"/>
    </row>
    <row r="2411" spans="1:8" ht="12.75">
      <c r="A2411"/>
      <c r="B2411"/>
      <c r="C2411"/>
      <c r="D2411"/>
      <c r="E2411" s="7"/>
      <c r="F2411" s="7"/>
      <c r="G2411"/>
      <c r="H2411"/>
    </row>
    <row r="2412" spans="1:8" ht="12.75">
      <c r="A2412"/>
      <c r="B2412"/>
      <c r="C2412"/>
      <c r="D2412"/>
      <c r="E2412" s="7"/>
      <c r="F2412" s="7"/>
      <c r="G2412"/>
      <c r="H2412"/>
    </row>
    <row r="2413" spans="1:8" ht="12.75">
      <c r="A2413"/>
      <c r="B2413"/>
      <c r="C2413"/>
      <c r="D2413"/>
      <c r="E2413" s="7"/>
      <c r="F2413" s="7"/>
      <c r="G2413"/>
      <c r="H2413"/>
    </row>
    <row r="2414" spans="1:8" ht="12.75">
      <c r="A2414"/>
      <c r="B2414"/>
      <c r="C2414"/>
      <c r="D2414"/>
      <c r="E2414" s="7"/>
      <c r="F2414" s="7"/>
      <c r="G2414"/>
      <c r="H2414"/>
    </row>
    <row r="2415" spans="1:8" ht="12.75">
      <c r="A2415"/>
      <c r="B2415"/>
      <c r="C2415"/>
      <c r="D2415"/>
      <c r="E2415" s="7"/>
      <c r="F2415" s="7"/>
      <c r="G2415"/>
      <c r="H2415"/>
    </row>
    <row r="2416" spans="1:8" ht="12.75">
      <c r="A2416"/>
      <c r="B2416"/>
      <c r="C2416"/>
      <c r="D2416"/>
      <c r="E2416" s="7"/>
      <c r="F2416" s="7"/>
      <c r="G2416"/>
      <c r="H2416"/>
    </row>
    <row r="2417" spans="1:8" ht="12.75">
      <c r="A2417"/>
      <c r="B2417"/>
      <c r="C2417"/>
      <c r="D2417"/>
      <c r="E2417" s="7"/>
      <c r="F2417" s="7"/>
      <c r="G2417"/>
      <c r="H2417"/>
    </row>
    <row r="2418" spans="1:8" ht="12.75">
      <c r="A2418"/>
      <c r="B2418"/>
      <c r="C2418"/>
      <c r="D2418"/>
      <c r="E2418" s="7"/>
      <c r="F2418" s="7"/>
      <c r="G2418"/>
      <c r="H2418"/>
    </row>
    <row r="2419" spans="1:8" ht="12.75">
      <c r="A2419"/>
      <c r="B2419"/>
      <c r="C2419"/>
      <c r="D2419"/>
      <c r="E2419" s="7"/>
      <c r="F2419" s="7"/>
      <c r="G2419"/>
      <c r="H2419"/>
    </row>
    <row r="2420" spans="1:8" ht="12.75">
      <c r="A2420"/>
      <c r="B2420"/>
      <c r="C2420"/>
      <c r="D2420"/>
      <c r="E2420" s="7"/>
      <c r="F2420" s="7"/>
      <c r="G2420"/>
      <c r="H2420"/>
    </row>
    <row r="2421" spans="1:8" ht="12.75">
      <c r="A2421"/>
      <c r="B2421"/>
      <c r="C2421"/>
      <c r="D2421"/>
      <c r="E2421" s="7"/>
      <c r="F2421" s="7"/>
      <c r="G2421"/>
      <c r="H2421"/>
    </row>
    <row r="2422" spans="1:8" ht="12.75">
      <c r="A2422"/>
      <c r="B2422"/>
      <c r="C2422"/>
      <c r="D2422"/>
      <c r="E2422" s="7"/>
      <c r="F2422" s="7"/>
      <c r="G2422"/>
      <c r="H2422"/>
    </row>
    <row r="2423" spans="1:8" ht="12.75">
      <c r="A2423"/>
      <c r="B2423"/>
      <c r="C2423"/>
      <c r="D2423"/>
      <c r="E2423" s="7"/>
      <c r="F2423" s="7"/>
      <c r="G2423"/>
      <c r="H2423"/>
    </row>
    <row r="2424" spans="1:8" ht="12.75">
      <c r="A2424"/>
      <c r="B2424"/>
      <c r="C2424"/>
      <c r="D2424"/>
      <c r="E2424" s="7"/>
      <c r="F2424" s="7"/>
      <c r="G2424"/>
      <c r="H2424"/>
    </row>
    <row r="2425" spans="1:8" ht="12.75">
      <c r="A2425"/>
      <c r="B2425"/>
      <c r="C2425"/>
      <c r="D2425"/>
      <c r="E2425" s="7"/>
      <c r="F2425" s="7"/>
      <c r="G2425"/>
      <c r="H2425"/>
    </row>
    <row r="2426" spans="1:8" ht="12.75">
      <c r="A2426"/>
      <c r="B2426"/>
      <c r="C2426"/>
      <c r="D2426"/>
      <c r="E2426" s="7"/>
      <c r="F2426" s="7"/>
      <c r="G2426"/>
      <c r="H2426"/>
    </row>
    <row r="2427" spans="1:8" ht="12.75">
      <c r="A2427"/>
      <c r="B2427"/>
      <c r="C2427"/>
      <c r="D2427"/>
      <c r="E2427" s="7"/>
      <c r="F2427" s="7"/>
      <c r="G2427"/>
      <c r="H2427"/>
    </row>
    <row r="2428" spans="1:8" ht="12.75">
      <c r="A2428"/>
      <c r="B2428"/>
      <c r="C2428"/>
      <c r="D2428"/>
      <c r="E2428" s="7"/>
      <c r="F2428" s="7"/>
      <c r="G2428"/>
      <c r="H2428"/>
    </row>
    <row r="2429" spans="1:8" ht="12.75">
      <c r="A2429"/>
      <c r="B2429"/>
      <c r="C2429"/>
      <c r="D2429"/>
      <c r="E2429" s="7"/>
      <c r="F2429" s="7"/>
      <c r="G2429"/>
      <c r="H2429"/>
    </row>
    <row r="2430" spans="1:8" ht="12.75">
      <c r="A2430"/>
      <c r="B2430"/>
      <c r="C2430"/>
      <c r="D2430"/>
      <c r="E2430" s="7"/>
      <c r="F2430" s="7"/>
      <c r="G2430"/>
      <c r="H2430"/>
    </row>
    <row r="2431" spans="1:8" ht="12.75">
      <c r="A2431"/>
      <c r="B2431"/>
      <c r="C2431"/>
      <c r="D2431"/>
      <c r="E2431" s="7"/>
      <c r="F2431" s="7"/>
      <c r="G2431"/>
      <c r="H2431"/>
    </row>
    <row r="2432" spans="1:8" ht="12.75">
      <c r="A2432"/>
      <c r="B2432"/>
      <c r="C2432"/>
      <c r="D2432"/>
      <c r="E2432" s="7"/>
      <c r="F2432" s="7"/>
      <c r="G2432"/>
      <c r="H2432"/>
    </row>
    <row r="2433" spans="1:8" ht="12.75">
      <c r="A2433"/>
      <c r="B2433"/>
      <c r="C2433"/>
      <c r="D2433"/>
      <c r="E2433" s="7"/>
      <c r="F2433" s="7"/>
      <c r="G2433"/>
      <c r="H2433"/>
    </row>
    <row r="2434" spans="1:8" ht="12.75">
      <c r="A2434"/>
      <c r="B2434"/>
      <c r="C2434"/>
      <c r="D2434"/>
      <c r="E2434" s="7"/>
      <c r="F2434" s="7"/>
      <c r="G2434"/>
      <c r="H2434"/>
    </row>
    <row r="2435" spans="1:8" ht="12.75">
      <c r="A2435"/>
      <c r="B2435"/>
      <c r="C2435"/>
      <c r="D2435"/>
      <c r="E2435" s="7"/>
      <c r="F2435" s="7"/>
      <c r="G2435"/>
      <c r="H2435"/>
    </row>
    <row r="2436" spans="1:8" ht="12.75">
      <c r="A2436"/>
      <c r="B2436"/>
      <c r="C2436"/>
      <c r="D2436"/>
      <c r="E2436" s="7"/>
      <c r="F2436" s="7"/>
      <c r="G2436"/>
      <c r="H2436"/>
    </row>
    <row r="2437" spans="1:8" ht="12.75">
      <c r="A2437"/>
      <c r="B2437"/>
      <c r="C2437"/>
      <c r="D2437"/>
      <c r="E2437" s="7"/>
      <c r="F2437" s="7"/>
      <c r="G2437"/>
      <c r="H2437"/>
    </row>
    <row r="2438" spans="1:8" ht="12.75">
      <c r="A2438"/>
      <c r="B2438"/>
      <c r="C2438"/>
      <c r="D2438"/>
      <c r="E2438" s="7"/>
      <c r="F2438" s="7"/>
      <c r="G2438"/>
      <c r="H2438"/>
    </row>
    <row r="2439" spans="1:8" ht="12.75">
      <c r="A2439"/>
      <c r="B2439"/>
      <c r="C2439"/>
      <c r="D2439"/>
      <c r="E2439" s="7"/>
      <c r="F2439" s="7"/>
      <c r="G2439"/>
      <c r="H2439"/>
    </row>
    <row r="2440" spans="1:8" ht="12.75">
      <c r="A2440"/>
      <c r="B2440"/>
      <c r="C2440"/>
      <c r="D2440"/>
      <c r="E2440" s="7"/>
      <c r="F2440" s="7"/>
      <c r="G2440"/>
      <c r="H2440"/>
    </row>
    <row r="2441" spans="1:8" ht="12.75">
      <c r="A2441"/>
      <c r="B2441"/>
      <c r="C2441"/>
      <c r="D2441"/>
      <c r="E2441" s="7"/>
      <c r="F2441" s="7"/>
      <c r="G2441"/>
      <c r="H2441"/>
    </row>
    <row r="2442" spans="1:8" ht="12.75">
      <c r="A2442"/>
      <c r="B2442"/>
      <c r="C2442"/>
      <c r="D2442"/>
      <c r="E2442" s="7"/>
      <c r="F2442" s="7"/>
      <c r="G2442"/>
      <c r="H2442"/>
    </row>
    <row r="2443" spans="1:8" ht="12.75">
      <c r="A2443"/>
      <c r="B2443"/>
      <c r="C2443"/>
      <c r="D2443"/>
      <c r="E2443" s="7"/>
      <c r="F2443" s="7"/>
      <c r="G2443"/>
      <c r="H2443"/>
    </row>
    <row r="2444" spans="1:8" ht="12.75">
      <c r="A2444"/>
      <c r="B2444"/>
      <c r="C2444"/>
      <c r="D2444"/>
      <c r="E2444" s="7"/>
      <c r="F2444" s="7"/>
      <c r="G2444"/>
      <c r="H2444"/>
    </row>
    <row r="2445" spans="1:8" ht="12.75">
      <c r="A2445"/>
      <c r="B2445"/>
      <c r="C2445"/>
      <c r="D2445"/>
      <c r="E2445" s="7"/>
      <c r="F2445" s="7"/>
      <c r="G2445"/>
      <c r="H2445"/>
    </row>
    <row r="2446" spans="1:8" ht="12.75">
      <c r="A2446"/>
      <c r="B2446"/>
      <c r="C2446"/>
      <c r="D2446"/>
      <c r="E2446" s="7"/>
      <c r="F2446" s="7"/>
      <c r="G2446"/>
      <c r="H2446"/>
    </row>
    <row r="2447" spans="1:8" ht="12.75">
      <c r="A2447"/>
      <c r="B2447"/>
      <c r="C2447"/>
      <c r="D2447"/>
      <c r="E2447" s="7"/>
      <c r="F2447" s="7"/>
      <c r="G2447"/>
      <c r="H2447"/>
    </row>
    <row r="2448" spans="1:8" ht="12.75">
      <c r="A2448"/>
      <c r="B2448"/>
      <c r="C2448"/>
      <c r="D2448"/>
      <c r="E2448" s="7"/>
      <c r="F2448" s="7"/>
      <c r="G2448"/>
      <c r="H2448"/>
    </row>
    <row r="2449" spans="1:8" ht="12.75">
      <c r="A2449"/>
      <c r="B2449"/>
      <c r="C2449"/>
      <c r="D2449"/>
      <c r="E2449" s="7"/>
      <c r="F2449" s="7"/>
      <c r="G2449"/>
      <c r="H2449"/>
    </row>
    <row r="2450" spans="1:8" ht="12.75">
      <c r="A2450"/>
      <c r="B2450"/>
      <c r="C2450"/>
      <c r="D2450"/>
      <c r="E2450" s="7"/>
      <c r="F2450" s="7"/>
      <c r="G2450"/>
      <c r="H2450"/>
    </row>
    <row r="2451" spans="1:8" ht="12.75">
      <c r="A2451"/>
      <c r="B2451"/>
      <c r="C2451"/>
      <c r="D2451"/>
      <c r="E2451" s="7"/>
      <c r="F2451" s="7"/>
      <c r="G2451"/>
      <c r="H2451"/>
    </row>
    <row r="2452" spans="1:8" ht="12.75">
      <c r="A2452"/>
      <c r="B2452"/>
      <c r="C2452"/>
      <c r="D2452"/>
      <c r="E2452" s="7"/>
      <c r="F2452" s="7"/>
      <c r="G2452"/>
      <c r="H2452"/>
    </row>
    <row r="2453" spans="1:8" ht="12.75">
      <c r="A2453"/>
      <c r="B2453"/>
      <c r="C2453"/>
      <c r="D2453"/>
      <c r="E2453" s="7"/>
      <c r="F2453" s="7"/>
      <c r="G2453"/>
      <c r="H2453"/>
    </row>
    <row r="2454" spans="1:8" ht="12.75">
      <c r="A2454"/>
      <c r="B2454"/>
      <c r="C2454"/>
      <c r="D2454"/>
      <c r="E2454" s="7"/>
      <c r="F2454" s="7"/>
      <c r="G2454"/>
      <c r="H2454"/>
    </row>
    <row r="2455" spans="1:8" ht="12.75">
      <c r="A2455"/>
      <c r="B2455"/>
      <c r="C2455"/>
      <c r="D2455"/>
      <c r="E2455" s="7"/>
      <c r="F2455" s="7"/>
      <c r="G2455"/>
      <c r="H2455"/>
    </row>
    <row r="2456" spans="1:8" ht="12.75">
      <c r="A2456"/>
      <c r="B2456"/>
      <c r="C2456"/>
      <c r="D2456"/>
      <c r="E2456" s="7"/>
      <c r="F2456" s="7"/>
      <c r="G2456"/>
      <c r="H2456"/>
    </row>
    <row r="2457" spans="1:8" ht="12.75">
      <c r="A2457"/>
      <c r="B2457"/>
      <c r="C2457"/>
      <c r="D2457"/>
      <c r="E2457" s="7"/>
      <c r="F2457" s="7"/>
      <c r="G2457"/>
      <c r="H2457"/>
    </row>
    <row r="2458" spans="1:8" ht="12.75">
      <c r="A2458"/>
      <c r="B2458"/>
      <c r="C2458"/>
      <c r="D2458"/>
      <c r="E2458" s="7"/>
      <c r="F2458" s="7"/>
      <c r="G2458"/>
      <c r="H2458"/>
    </row>
    <row r="2459" spans="1:8" ht="12.75">
      <c r="A2459"/>
      <c r="B2459"/>
      <c r="C2459"/>
      <c r="D2459"/>
      <c r="E2459" s="7"/>
      <c r="F2459" s="7"/>
      <c r="G2459"/>
      <c r="H2459"/>
    </row>
    <row r="2460" spans="1:8" ht="12.75">
      <c r="A2460"/>
      <c r="B2460"/>
      <c r="C2460"/>
      <c r="D2460"/>
      <c r="E2460" s="7"/>
      <c r="F2460" s="7"/>
      <c r="G2460"/>
      <c r="H2460"/>
    </row>
    <row r="2461" spans="1:8" ht="12.75">
      <c r="A2461"/>
      <c r="B2461"/>
      <c r="C2461"/>
      <c r="D2461"/>
      <c r="E2461" s="7"/>
      <c r="F2461" s="7"/>
      <c r="G2461"/>
      <c r="H2461"/>
    </row>
    <row r="2462" spans="1:8" ht="12.75">
      <c r="A2462"/>
      <c r="B2462"/>
      <c r="C2462"/>
      <c r="D2462"/>
      <c r="E2462" s="7"/>
      <c r="F2462" s="7"/>
      <c r="G2462"/>
      <c r="H2462"/>
    </row>
    <row r="2463" spans="1:8" ht="12.75">
      <c r="A2463"/>
      <c r="B2463"/>
      <c r="C2463"/>
      <c r="D2463"/>
      <c r="E2463" s="7"/>
      <c r="F2463" s="7"/>
      <c r="G2463"/>
      <c r="H2463"/>
    </row>
    <row r="2464" spans="1:8" ht="12.75">
      <c r="A2464"/>
      <c r="B2464"/>
      <c r="C2464"/>
      <c r="D2464"/>
      <c r="E2464" s="7"/>
      <c r="F2464" s="7"/>
      <c r="G2464"/>
      <c r="H2464"/>
    </row>
    <row r="2465" spans="1:8" ht="12.75">
      <c r="A2465"/>
      <c r="B2465"/>
      <c r="C2465"/>
      <c r="D2465"/>
      <c r="E2465" s="7"/>
      <c r="F2465" s="7"/>
      <c r="G2465"/>
      <c r="H2465"/>
    </row>
    <row r="2466" spans="1:8" ht="12.75">
      <c r="A2466"/>
      <c r="B2466"/>
      <c r="C2466"/>
      <c r="D2466"/>
      <c r="E2466" s="7"/>
      <c r="F2466" s="7"/>
      <c r="G2466"/>
      <c r="H2466"/>
    </row>
    <row r="2467" spans="1:8" ht="12.75">
      <c r="A2467"/>
      <c r="B2467"/>
      <c r="C2467"/>
      <c r="D2467"/>
      <c r="E2467" s="7"/>
      <c r="F2467" s="7"/>
      <c r="G2467"/>
      <c r="H2467"/>
    </row>
    <row r="2468" spans="1:8" ht="12.75">
      <c r="A2468"/>
      <c r="B2468"/>
      <c r="C2468"/>
      <c r="D2468"/>
      <c r="E2468" s="7"/>
      <c r="F2468" s="7"/>
      <c r="G2468"/>
      <c r="H2468"/>
    </row>
    <row r="2469" spans="1:8" ht="12.75">
      <c r="A2469"/>
      <c r="B2469"/>
      <c r="C2469"/>
      <c r="D2469"/>
      <c r="E2469" s="7"/>
      <c r="F2469" s="7"/>
      <c r="G2469"/>
      <c r="H2469"/>
    </row>
    <row r="2470" spans="1:8" ht="12.75">
      <c r="A2470"/>
      <c r="B2470"/>
      <c r="C2470"/>
      <c r="D2470"/>
      <c r="E2470" s="7"/>
      <c r="F2470" s="7"/>
      <c r="G2470"/>
      <c r="H2470"/>
    </row>
    <row r="2471" spans="1:8" ht="12.75">
      <c r="A2471"/>
      <c r="B2471"/>
      <c r="C2471"/>
      <c r="D2471"/>
      <c r="E2471" s="7"/>
      <c r="F2471" s="7"/>
      <c r="G2471"/>
      <c r="H2471"/>
    </row>
    <row r="2472" spans="1:8" ht="12.75">
      <c r="A2472"/>
      <c r="B2472"/>
      <c r="C2472"/>
      <c r="D2472"/>
      <c r="E2472" s="7"/>
      <c r="F2472" s="7"/>
      <c r="G2472"/>
      <c r="H2472"/>
    </row>
    <row r="2473" spans="1:8" ht="12.75">
      <c r="A2473"/>
      <c r="B2473"/>
      <c r="C2473"/>
      <c r="D2473"/>
      <c r="E2473" s="7"/>
      <c r="F2473" s="7"/>
      <c r="G2473"/>
      <c r="H2473"/>
    </row>
    <row r="2474" spans="1:8" ht="12.75">
      <c r="A2474"/>
      <c r="B2474"/>
      <c r="C2474"/>
      <c r="D2474"/>
      <c r="E2474" s="7"/>
      <c r="F2474" s="7"/>
      <c r="G2474"/>
      <c r="H2474"/>
    </row>
    <row r="2475" spans="1:8" ht="12.75">
      <c r="A2475"/>
      <c r="B2475"/>
      <c r="C2475"/>
      <c r="D2475"/>
      <c r="E2475" s="7"/>
      <c r="F2475" s="7"/>
      <c r="G2475"/>
      <c r="H2475"/>
    </row>
    <row r="2476" spans="1:8" ht="12.75">
      <c r="A2476"/>
      <c r="B2476"/>
      <c r="C2476"/>
      <c r="D2476"/>
      <c r="E2476" s="7"/>
      <c r="F2476" s="7"/>
      <c r="G2476"/>
      <c r="H2476"/>
    </row>
    <row r="2477" spans="1:8" ht="12.75">
      <c r="A2477"/>
      <c r="B2477"/>
      <c r="C2477"/>
      <c r="D2477"/>
      <c r="E2477" s="7"/>
      <c r="F2477" s="7"/>
      <c r="G2477"/>
      <c r="H2477"/>
    </row>
    <row r="2478" spans="1:8" ht="12.75">
      <c r="A2478"/>
      <c r="B2478"/>
      <c r="C2478"/>
      <c r="D2478"/>
      <c r="E2478" s="7"/>
      <c r="F2478" s="7"/>
      <c r="G2478"/>
      <c r="H2478"/>
    </row>
    <row r="2479" spans="1:8" ht="12.75">
      <c r="A2479"/>
      <c r="B2479"/>
      <c r="C2479"/>
      <c r="D2479"/>
      <c r="E2479" s="7"/>
      <c r="F2479" s="7"/>
      <c r="G2479"/>
      <c r="H2479"/>
    </row>
    <row r="2480" spans="1:8" ht="12.75">
      <c r="A2480"/>
      <c r="B2480"/>
      <c r="C2480"/>
      <c r="D2480"/>
      <c r="E2480" s="7"/>
      <c r="F2480" s="7"/>
      <c r="G2480"/>
      <c r="H2480"/>
    </row>
    <row r="2481" spans="1:8" ht="12.75">
      <c r="A2481"/>
      <c r="B2481"/>
      <c r="C2481"/>
      <c r="D2481"/>
      <c r="E2481" s="7"/>
      <c r="F2481" s="7"/>
      <c r="G2481"/>
      <c r="H2481"/>
    </row>
    <row r="2482" spans="1:8" ht="12.75">
      <c r="A2482"/>
      <c r="B2482"/>
      <c r="C2482"/>
      <c r="D2482"/>
      <c r="E2482" s="7"/>
      <c r="F2482" s="7"/>
      <c r="G2482"/>
      <c r="H2482"/>
    </row>
    <row r="2483" spans="1:8" ht="12.75">
      <c r="A2483"/>
      <c r="B2483"/>
      <c r="C2483"/>
      <c r="D2483"/>
      <c r="E2483" s="7"/>
      <c r="F2483" s="7"/>
      <c r="G2483"/>
      <c r="H2483"/>
    </row>
    <row r="2484" spans="1:8" ht="12.75">
      <c r="A2484"/>
      <c r="B2484"/>
      <c r="C2484"/>
      <c r="D2484"/>
      <c r="E2484" s="7"/>
      <c r="F2484" s="7"/>
      <c r="G2484"/>
      <c r="H2484"/>
    </row>
    <row r="2485" spans="1:8" ht="12.75">
      <c r="A2485"/>
      <c r="B2485"/>
      <c r="C2485"/>
      <c r="D2485"/>
      <c r="E2485" s="7"/>
      <c r="F2485" s="7"/>
      <c r="G2485"/>
      <c r="H2485"/>
    </row>
    <row r="2486" spans="1:8" ht="12.75">
      <c r="A2486"/>
      <c r="B2486"/>
      <c r="C2486"/>
      <c r="D2486"/>
      <c r="E2486" s="7"/>
      <c r="F2486" s="7"/>
      <c r="G2486"/>
      <c r="H2486"/>
    </row>
    <row r="2487" spans="1:8" ht="12.75">
      <c r="A2487"/>
      <c r="B2487"/>
      <c r="C2487"/>
      <c r="D2487"/>
      <c r="E2487" s="7"/>
      <c r="F2487" s="7"/>
      <c r="G2487"/>
      <c r="H2487"/>
    </row>
    <row r="2488" spans="1:8" ht="12.75">
      <c r="A2488"/>
      <c r="B2488"/>
      <c r="C2488"/>
      <c r="D2488"/>
      <c r="E2488" s="7"/>
      <c r="F2488" s="7"/>
      <c r="G2488"/>
      <c r="H2488"/>
    </row>
    <row r="2489" spans="1:8" ht="12.75">
      <c r="A2489"/>
      <c r="B2489"/>
      <c r="C2489"/>
      <c r="D2489"/>
      <c r="E2489" s="7"/>
      <c r="F2489" s="7"/>
      <c r="G2489"/>
      <c r="H2489"/>
    </row>
    <row r="2490" spans="1:8" ht="12.75">
      <c r="A2490"/>
      <c r="B2490"/>
      <c r="C2490"/>
      <c r="D2490"/>
      <c r="E2490" s="7"/>
      <c r="F2490" s="7"/>
      <c r="G2490"/>
      <c r="H2490"/>
    </row>
    <row r="2491" spans="1:8" ht="12.75">
      <c r="A2491"/>
      <c r="B2491"/>
      <c r="C2491"/>
      <c r="D2491"/>
      <c r="E2491" s="7"/>
      <c r="F2491" s="7"/>
      <c r="G2491"/>
      <c r="H2491"/>
    </row>
    <row r="2492" spans="1:8" ht="12.75">
      <c r="A2492"/>
      <c r="B2492"/>
      <c r="C2492"/>
      <c r="D2492"/>
      <c r="E2492" s="7"/>
      <c r="F2492" s="7"/>
      <c r="G2492"/>
      <c r="H2492"/>
    </row>
    <row r="2493" spans="1:8" ht="12.75">
      <c r="A2493"/>
      <c r="B2493"/>
      <c r="C2493"/>
      <c r="D2493"/>
      <c r="E2493" s="7"/>
      <c r="F2493" s="7"/>
      <c r="G2493"/>
      <c r="H2493"/>
    </row>
    <row r="2494" spans="1:8" ht="12.75">
      <c r="A2494"/>
      <c r="B2494"/>
      <c r="C2494"/>
      <c r="D2494"/>
      <c r="E2494" s="7"/>
      <c r="F2494" s="7"/>
      <c r="G2494"/>
      <c r="H2494"/>
    </row>
    <row r="2495" spans="1:8" ht="12.75">
      <c r="A2495"/>
      <c r="B2495"/>
      <c r="C2495"/>
      <c r="D2495"/>
      <c r="E2495" s="7"/>
      <c r="F2495" s="7"/>
      <c r="G2495"/>
      <c r="H2495"/>
    </row>
    <row r="2496" spans="1:8" ht="12.75">
      <c r="A2496"/>
      <c r="B2496"/>
      <c r="C2496"/>
      <c r="D2496"/>
      <c r="E2496" s="7"/>
      <c r="F2496" s="7"/>
      <c r="G2496"/>
      <c r="H2496"/>
    </row>
    <row r="2497" spans="1:8" ht="12.75">
      <c r="A2497"/>
      <c r="B2497"/>
      <c r="C2497"/>
      <c r="D2497"/>
      <c r="E2497" s="7"/>
      <c r="F2497" s="7"/>
      <c r="G2497"/>
      <c r="H2497"/>
    </row>
    <row r="2498" spans="1:8" ht="12.75">
      <c r="A2498"/>
      <c r="B2498"/>
      <c r="C2498"/>
      <c r="D2498"/>
      <c r="E2498" s="7"/>
      <c r="F2498" s="7"/>
      <c r="G2498"/>
      <c r="H2498"/>
    </row>
    <row r="2499" spans="1:8" ht="12.75">
      <c r="A2499"/>
      <c r="B2499"/>
      <c r="C2499"/>
      <c r="D2499"/>
      <c r="E2499" s="7"/>
      <c r="F2499" s="7"/>
      <c r="G2499"/>
      <c r="H2499"/>
    </row>
    <row r="2500" spans="1:8" ht="12.75">
      <c r="A2500"/>
      <c r="B2500"/>
      <c r="C2500"/>
      <c r="D2500"/>
      <c r="E2500" s="7"/>
      <c r="F2500" s="7"/>
      <c r="G2500"/>
      <c r="H2500"/>
    </row>
    <row r="2501" spans="1:8" ht="12.75">
      <c r="A2501"/>
      <c r="B2501"/>
      <c r="C2501"/>
      <c r="D2501"/>
      <c r="E2501" s="7"/>
      <c r="F2501" s="7"/>
      <c r="G2501"/>
      <c r="H2501"/>
    </row>
    <row r="2502" spans="1:8" ht="12.75">
      <c r="A2502"/>
      <c r="B2502"/>
      <c r="C2502"/>
      <c r="D2502"/>
      <c r="E2502" s="7"/>
      <c r="F2502" s="7"/>
      <c r="G2502"/>
      <c r="H2502"/>
    </row>
    <row r="2503" spans="1:8" ht="12.75">
      <c r="A2503"/>
      <c r="B2503"/>
      <c r="C2503"/>
      <c r="D2503"/>
      <c r="E2503" s="7"/>
      <c r="F2503" s="7"/>
      <c r="G2503"/>
      <c r="H2503"/>
    </row>
    <row r="2504" spans="1:8" ht="12.75">
      <c r="A2504"/>
      <c r="B2504"/>
      <c r="C2504"/>
      <c r="D2504"/>
      <c r="E2504" s="7"/>
      <c r="F2504" s="7"/>
      <c r="G2504"/>
      <c r="H2504"/>
    </row>
    <row r="2505" spans="1:8" ht="12.75">
      <c r="A2505"/>
      <c r="B2505"/>
      <c r="C2505"/>
      <c r="D2505"/>
      <c r="E2505" s="7"/>
      <c r="F2505" s="7"/>
      <c r="G2505"/>
      <c r="H2505"/>
    </row>
    <row r="2506" spans="1:8" ht="12.75">
      <c r="A2506"/>
      <c r="B2506"/>
      <c r="C2506"/>
      <c r="D2506"/>
      <c r="E2506" s="7"/>
      <c r="F2506" s="7"/>
      <c r="G2506"/>
      <c r="H2506"/>
    </row>
    <row r="2507" spans="1:8" ht="12.75">
      <c r="A2507"/>
      <c r="B2507"/>
      <c r="C2507"/>
      <c r="D2507"/>
      <c r="E2507" s="7"/>
      <c r="F2507" s="7"/>
      <c r="G2507"/>
      <c r="H2507"/>
    </row>
    <row r="2508" spans="1:8" ht="12.75">
      <c r="A2508"/>
      <c r="B2508"/>
      <c r="C2508"/>
      <c r="D2508"/>
      <c r="E2508" s="7"/>
      <c r="F2508" s="7"/>
      <c r="G2508"/>
      <c r="H2508"/>
    </row>
    <row r="2509" spans="1:8" ht="12.75">
      <c r="A2509"/>
      <c r="B2509"/>
      <c r="C2509"/>
      <c r="D2509"/>
      <c r="E2509" s="7"/>
      <c r="F2509" s="7"/>
      <c r="G2509"/>
      <c r="H2509"/>
    </row>
    <row r="2510" spans="1:8" ht="12.75">
      <c r="A2510"/>
      <c r="B2510"/>
      <c r="C2510"/>
      <c r="D2510"/>
      <c r="E2510" s="7"/>
      <c r="F2510" s="7"/>
      <c r="G2510"/>
      <c r="H2510"/>
    </row>
    <row r="2511" spans="1:8" ht="12.75">
      <c r="A2511"/>
      <c r="B2511"/>
      <c r="C2511"/>
      <c r="D2511"/>
      <c r="E2511" s="7"/>
      <c r="F2511" s="7"/>
      <c r="G2511"/>
      <c r="H2511"/>
    </row>
    <row r="2512" spans="1:8" ht="12.75">
      <c r="A2512"/>
      <c r="B2512"/>
      <c r="C2512"/>
      <c r="D2512"/>
      <c r="E2512" s="7"/>
      <c r="F2512" s="7"/>
      <c r="G2512"/>
      <c r="H2512"/>
    </row>
    <row r="2513" spans="1:8" ht="12.75">
      <c r="A2513"/>
      <c r="B2513"/>
      <c r="C2513"/>
      <c r="D2513"/>
      <c r="E2513" s="7"/>
      <c r="F2513" s="7"/>
      <c r="G2513"/>
      <c r="H2513"/>
    </row>
    <row r="2514" spans="1:8" ht="12.75">
      <c r="A2514"/>
      <c r="B2514"/>
      <c r="C2514"/>
      <c r="D2514"/>
      <c r="E2514" s="7"/>
      <c r="F2514" s="7"/>
      <c r="G2514"/>
      <c r="H2514"/>
    </row>
    <row r="2515" spans="1:8" ht="12.75">
      <c r="A2515"/>
      <c r="B2515"/>
      <c r="C2515"/>
      <c r="D2515"/>
      <c r="E2515" s="7"/>
      <c r="F2515" s="7"/>
      <c r="G2515"/>
      <c r="H2515"/>
    </row>
    <row r="2516" spans="1:8" ht="12.75">
      <c r="A2516"/>
      <c r="B2516"/>
      <c r="C2516"/>
      <c r="D2516"/>
      <c r="E2516" s="7"/>
      <c r="F2516" s="7"/>
      <c r="G2516"/>
      <c r="H2516"/>
    </row>
    <row r="2517" spans="1:8" ht="12.75">
      <c r="A2517"/>
      <c r="B2517"/>
      <c r="C2517"/>
      <c r="D2517"/>
      <c r="E2517" s="7"/>
      <c r="F2517" s="7"/>
      <c r="G2517"/>
      <c r="H2517"/>
    </row>
    <row r="2518" spans="1:8" ht="12.75">
      <c r="A2518"/>
      <c r="B2518"/>
      <c r="C2518"/>
      <c r="D2518"/>
      <c r="E2518" s="7"/>
      <c r="F2518" s="7"/>
      <c r="G2518"/>
      <c r="H2518"/>
    </row>
    <row r="2519" spans="1:8" ht="12.75">
      <c r="A2519"/>
      <c r="B2519"/>
      <c r="C2519"/>
      <c r="D2519"/>
      <c r="E2519" s="7"/>
      <c r="F2519" s="7"/>
      <c r="G2519"/>
      <c r="H2519"/>
    </row>
    <row r="2520" spans="1:8" ht="12.75">
      <c r="A2520"/>
      <c r="B2520"/>
      <c r="C2520"/>
      <c r="D2520"/>
      <c r="E2520" s="7"/>
      <c r="F2520" s="7"/>
      <c r="G2520"/>
      <c r="H2520"/>
    </row>
    <row r="2521" spans="1:8" ht="12.75">
      <c r="A2521"/>
      <c r="B2521"/>
      <c r="C2521"/>
      <c r="D2521"/>
      <c r="E2521" s="7"/>
      <c r="F2521" s="7"/>
      <c r="G2521"/>
      <c r="H2521"/>
    </row>
    <row r="2522" spans="1:8" ht="12.75">
      <c r="A2522"/>
      <c r="B2522"/>
      <c r="C2522"/>
      <c r="D2522"/>
      <c r="E2522" s="7"/>
      <c r="F2522" s="7"/>
      <c r="G2522"/>
      <c r="H2522"/>
    </row>
    <row r="2523" spans="1:8" ht="12.75">
      <c r="A2523"/>
      <c r="B2523"/>
      <c r="C2523"/>
      <c r="D2523"/>
      <c r="E2523" s="7"/>
      <c r="F2523" s="7"/>
      <c r="G2523"/>
      <c r="H2523"/>
    </row>
    <row r="2524" spans="1:8" ht="12.75">
      <c r="A2524"/>
      <c r="B2524"/>
      <c r="C2524"/>
      <c r="D2524"/>
      <c r="E2524" s="7"/>
      <c r="F2524" s="7"/>
      <c r="G2524"/>
      <c r="H2524"/>
    </row>
    <row r="2525" spans="1:8" ht="12.75">
      <c r="A2525"/>
      <c r="B2525"/>
      <c r="C2525"/>
      <c r="D2525"/>
      <c r="E2525" s="7"/>
      <c r="F2525" s="7"/>
      <c r="G2525"/>
      <c r="H2525"/>
    </row>
    <row r="2526" spans="1:8" ht="12.75">
      <c r="A2526"/>
      <c r="B2526"/>
      <c r="C2526"/>
      <c r="D2526"/>
      <c r="E2526" s="7"/>
      <c r="F2526" s="7"/>
      <c r="G2526"/>
      <c r="H2526"/>
    </row>
    <row r="2527" spans="1:8" ht="12.75">
      <c r="A2527"/>
      <c r="B2527"/>
      <c r="C2527"/>
      <c r="D2527"/>
      <c r="E2527" s="7"/>
      <c r="F2527" s="7"/>
      <c r="G2527"/>
      <c r="H2527"/>
    </row>
    <row r="2528" spans="1:8" ht="12.75">
      <c r="A2528"/>
      <c r="B2528"/>
      <c r="C2528"/>
      <c r="D2528"/>
      <c r="E2528" s="7"/>
      <c r="F2528" s="7"/>
      <c r="G2528"/>
      <c r="H2528"/>
    </row>
    <row r="2529" spans="1:8" ht="12.75">
      <c r="A2529"/>
      <c r="B2529"/>
      <c r="C2529"/>
      <c r="D2529"/>
      <c r="E2529" s="7"/>
      <c r="F2529" s="7"/>
      <c r="G2529"/>
      <c r="H2529"/>
    </row>
    <row r="2530" spans="1:8" ht="12.75">
      <c r="A2530"/>
      <c r="B2530"/>
      <c r="C2530"/>
      <c r="D2530"/>
      <c r="E2530" s="7"/>
      <c r="F2530" s="7"/>
      <c r="G2530"/>
      <c r="H2530"/>
    </row>
    <row r="2531" spans="1:8" ht="12.75">
      <c r="A2531"/>
      <c r="B2531"/>
      <c r="C2531"/>
      <c r="D2531"/>
      <c r="E2531" s="7"/>
      <c r="F2531" s="7"/>
      <c r="G2531"/>
      <c r="H2531"/>
    </row>
    <row r="2532" spans="1:8" ht="12.75">
      <c r="A2532"/>
      <c r="B2532"/>
      <c r="C2532"/>
      <c r="D2532"/>
      <c r="E2532" s="7"/>
      <c r="F2532" s="7"/>
      <c r="G2532"/>
      <c r="H2532"/>
    </row>
    <row r="2533" spans="1:8" ht="12.75">
      <c r="A2533"/>
      <c r="B2533"/>
      <c r="C2533"/>
      <c r="D2533"/>
      <c r="E2533" s="7"/>
      <c r="F2533" s="7"/>
      <c r="G2533"/>
      <c r="H2533"/>
    </row>
    <row r="2534" spans="1:8" ht="12.75">
      <c r="A2534"/>
      <c r="B2534"/>
      <c r="C2534"/>
      <c r="D2534"/>
      <c r="E2534" s="7"/>
      <c r="F2534" s="7"/>
      <c r="G2534"/>
      <c r="H2534"/>
    </row>
    <row r="2535" spans="1:8" ht="12.75">
      <c r="A2535"/>
      <c r="B2535"/>
      <c r="C2535"/>
      <c r="D2535"/>
      <c r="E2535" s="7"/>
      <c r="F2535" s="7"/>
      <c r="G2535"/>
      <c r="H2535"/>
    </row>
    <row r="2536" spans="1:8" ht="12.75">
      <c r="A2536"/>
      <c r="B2536"/>
      <c r="C2536"/>
      <c r="D2536"/>
      <c r="E2536" s="7"/>
      <c r="F2536" s="7"/>
      <c r="G2536"/>
      <c r="H2536"/>
    </row>
    <row r="2537" spans="1:8" ht="12.75">
      <c r="A2537"/>
      <c r="B2537"/>
      <c r="C2537"/>
      <c r="D2537"/>
      <c r="E2537" s="7"/>
      <c r="F2537" s="7"/>
      <c r="G2537"/>
      <c r="H2537"/>
    </row>
    <row r="2538" spans="1:8" ht="12.75">
      <c r="A2538"/>
      <c r="B2538"/>
      <c r="C2538"/>
      <c r="D2538"/>
      <c r="E2538" s="7"/>
      <c r="F2538" s="7"/>
      <c r="G2538"/>
      <c r="H2538"/>
    </row>
    <row r="2539" spans="1:8" ht="12.75">
      <c r="A2539"/>
      <c r="B2539"/>
      <c r="C2539"/>
      <c r="D2539"/>
      <c r="E2539" s="7"/>
      <c r="F2539" s="7"/>
      <c r="G2539"/>
      <c r="H2539"/>
    </row>
    <row r="2540" spans="1:8" ht="12.75">
      <c r="A2540"/>
      <c r="B2540"/>
      <c r="C2540"/>
      <c r="D2540"/>
      <c r="E2540" s="7"/>
      <c r="F2540" s="7"/>
      <c r="G2540"/>
      <c r="H2540"/>
    </row>
    <row r="2541" spans="1:8" ht="12.75">
      <c r="A2541"/>
      <c r="B2541"/>
      <c r="C2541"/>
      <c r="D2541"/>
      <c r="E2541" s="7"/>
      <c r="F2541" s="7"/>
      <c r="G2541"/>
      <c r="H2541"/>
    </row>
    <row r="2542" spans="1:8" ht="12.75">
      <c r="A2542"/>
      <c r="B2542"/>
      <c r="C2542"/>
      <c r="D2542"/>
      <c r="E2542" s="7"/>
      <c r="F2542" s="7"/>
      <c r="G2542"/>
      <c r="H2542"/>
    </row>
    <row r="2543" spans="1:8" ht="12.75">
      <c r="A2543"/>
      <c r="B2543"/>
      <c r="C2543"/>
      <c r="D2543"/>
      <c r="E2543" s="7"/>
      <c r="F2543" s="7"/>
      <c r="G2543"/>
      <c r="H2543"/>
    </row>
    <row r="2544" spans="1:8" ht="12.75">
      <c r="A2544"/>
      <c r="B2544"/>
      <c r="C2544"/>
      <c r="D2544"/>
      <c r="E2544" s="7"/>
      <c r="F2544" s="7"/>
      <c r="G2544"/>
      <c r="H2544"/>
    </row>
    <row r="2545" spans="1:8" ht="12.75">
      <c r="A2545"/>
      <c r="B2545"/>
      <c r="C2545"/>
      <c r="D2545"/>
      <c r="E2545" s="7"/>
      <c r="F2545" s="7"/>
      <c r="G2545"/>
      <c r="H2545"/>
    </row>
    <row r="2546" spans="1:8" ht="12.75">
      <c r="A2546"/>
      <c r="B2546"/>
      <c r="C2546"/>
      <c r="D2546"/>
      <c r="E2546" s="7"/>
      <c r="F2546" s="7"/>
      <c r="G2546"/>
      <c r="H2546"/>
    </row>
    <row r="2547" spans="1:8" ht="12.75">
      <c r="A2547"/>
      <c r="B2547"/>
      <c r="C2547"/>
      <c r="D2547"/>
      <c r="E2547" s="7"/>
      <c r="F2547" s="7"/>
      <c r="G2547"/>
      <c r="H2547"/>
    </row>
    <row r="2548" spans="1:8" ht="12.75">
      <c r="A2548"/>
      <c r="B2548"/>
      <c r="C2548"/>
      <c r="D2548"/>
      <c r="E2548" s="7"/>
      <c r="F2548" s="7"/>
      <c r="G2548"/>
      <c r="H2548"/>
    </row>
    <row r="2549" spans="1:8" ht="12.75">
      <c r="A2549"/>
      <c r="B2549"/>
      <c r="C2549"/>
      <c r="D2549"/>
      <c r="E2549" s="7"/>
      <c r="F2549" s="7"/>
      <c r="G2549"/>
      <c r="H2549"/>
    </row>
    <row r="2550" spans="1:8" ht="12.75">
      <c r="A2550"/>
      <c r="B2550"/>
      <c r="C2550"/>
      <c r="D2550"/>
      <c r="E2550" s="7"/>
      <c r="F2550" s="7"/>
      <c r="G2550"/>
      <c r="H2550"/>
    </row>
    <row r="2551" spans="1:8" ht="12.75">
      <c r="A2551"/>
      <c r="B2551"/>
      <c r="C2551"/>
      <c r="D2551"/>
      <c r="E2551" s="7"/>
      <c r="F2551" s="7"/>
      <c r="G2551"/>
      <c r="H2551"/>
    </row>
    <row r="2552" spans="1:8" ht="12.75">
      <c r="A2552"/>
      <c r="B2552"/>
      <c r="C2552"/>
      <c r="D2552"/>
      <c r="E2552" s="7"/>
      <c r="F2552" s="7"/>
      <c r="G2552"/>
      <c r="H2552"/>
    </row>
    <row r="2553" spans="1:8" ht="12.75">
      <c r="A2553"/>
      <c r="B2553"/>
      <c r="C2553"/>
      <c r="D2553"/>
      <c r="E2553" s="7"/>
      <c r="F2553" s="7"/>
      <c r="G2553"/>
      <c r="H2553"/>
    </row>
    <row r="2554" spans="1:8" ht="12.75">
      <c r="A2554"/>
      <c r="B2554"/>
      <c r="C2554"/>
      <c r="D2554"/>
      <c r="E2554" s="7"/>
      <c r="F2554" s="7"/>
      <c r="G2554"/>
      <c r="H2554"/>
    </row>
    <row r="2555" spans="1:8" ht="12.75">
      <c r="A2555"/>
      <c r="B2555"/>
      <c r="C2555"/>
      <c r="D2555"/>
      <c r="E2555" s="7"/>
      <c r="F2555" s="7"/>
      <c r="G2555"/>
      <c r="H2555"/>
    </row>
    <row r="2556" spans="1:8" ht="12.75">
      <c r="A2556"/>
      <c r="B2556"/>
      <c r="C2556"/>
      <c r="D2556"/>
      <c r="E2556" s="7"/>
      <c r="F2556" s="7"/>
      <c r="G2556"/>
      <c r="H2556"/>
    </row>
    <row r="2557" spans="1:8" ht="12.75">
      <c r="A2557"/>
      <c r="B2557"/>
      <c r="C2557"/>
      <c r="D2557"/>
      <c r="E2557" s="7"/>
      <c r="F2557" s="7"/>
      <c r="G2557"/>
      <c r="H2557"/>
    </row>
    <row r="2558" spans="1:8" ht="12.75">
      <c r="A2558"/>
      <c r="B2558"/>
      <c r="C2558"/>
      <c r="D2558"/>
      <c r="E2558" s="7"/>
      <c r="F2558" s="7"/>
      <c r="G2558"/>
      <c r="H2558"/>
    </row>
    <row r="2559" spans="1:8" ht="12.75">
      <c r="A2559"/>
      <c r="B2559"/>
      <c r="C2559"/>
      <c r="D2559"/>
      <c r="E2559" s="7"/>
      <c r="F2559" s="7"/>
      <c r="G2559"/>
      <c r="H2559"/>
    </row>
    <row r="2560" spans="1:8" ht="12.75">
      <c r="A2560"/>
      <c r="B2560"/>
      <c r="C2560"/>
      <c r="D2560"/>
      <c r="E2560" s="7"/>
      <c r="F2560" s="7"/>
      <c r="G2560"/>
      <c r="H2560"/>
    </row>
    <row r="2561" spans="1:8" ht="12.75">
      <c r="A2561"/>
      <c r="B2561"/>
      <c r="C2561"/>
      <c r="D2561"/>
      <c r="E2561" s="7"/>
      <c r="F2561" s="7"/>
      <c r="G2561"/>
      <c r="H2561"/>
    </row>
    <row r="2562" spans="1:8" ht="12.75">
      <c r="A2562"/>
      <c r="B2562"/>
      <c r="C2562"/>
      <c r="D2562"/>
      <c r="E2562" s="7"/>
      <c r="F2562" s="7"/>
      <c r="G2562"/>
      <c r="H2562"/>
    </row>
    <row r="2563" spans="1:8" ht="12.75">
      <c r="A2563"/>
      <c r="B2563"/>
      <c r="C2563"/>
      <c r="D2563"/>
      <c r="E2563" s="7"/>
      <c r="F2563" s="7"/>
      <c r="G2563"/>
      <c r="H2563"/>
    </row>
    <row r="2564" spans="1:8" ht="12.75">
      <c r="A2564"/>
      <c r="B2564"/>
      <c r="C2564"/>
      <c r="D2564"/>
      <c r="E2564" s="7"/>
      <c r="F2564" s="7"/>
      <c r="G2564"/>
      <c r="H2564"/>
    </row>
    <row r="2565" spans="1:8" ht="12.75">
      <c r="A2565"/>
      <c r="B2565"/>
      <c r="C2565"/>
      <c r="D2565"/>
      <c r="E2565" s="7"/>
      <c r="F2565" s="7"/>
      <c r="G2565"/>
      <c r="H2565"/>
    </row>
    <row r="2566" spans="1:8" ht="12.75">
      <c r="A2566"/>
      <c r="B2566"/>
      <c r="C2566"/>
      <c r="D2566"/>
      <c r="E2566" s="7"/>
      <c r="F2566" s="7"/>
      <c r="G2566"/>
      <c r="H2566"/>
    </row>
    <row r="2567" spans="1:8" ht="12.75">
      <c r="A2567"/>
      <c r="B2567"/>
      <c r="C2567"/>
      <c r="D2567"/>
      <c r="E2567" s="7"/>
      <c r="F2567" s="7"/>
      <c r="G2567"/>
      <c r="H2567"/>
    </row>
    <row r="2568" spans="1:8" ht="12.75">
      <c r="A2568"/>
      <c r="B2568"/>
      <c r="C2568"/>
      <c r="D2568"/>
      <c r="E2568" s="7"/>
      <c r="F2568" s="7"/>
      <c r="G2568"/>
      <c r="H2568"/>
    </row>
    <row r="2569" spans="1:8" ht="12.75">
      <c r="A2569"/>
      <c r="B2569"/>
      <c r="C2569"/>
      <c r="D2569"/>
      <c r="E2569" s="7"/>
      <c r="F2569" s="7"/>
      <c r="G2569"/>
      <c r="H2569"/>
    </row>
    <row r="2570" spans="1:8" ht="12.75">
      <c r="A2570"/>
      <c r="B2570"/>
      <c r="C2570"/>
      <c r="D2570"/>
      <c r="E2570" s="7"/>
      <c r="F2570" s="7"/>
      <c r="G2570"/>
      <c r="H2570"/>
    </row>
    <row r="2571" spans="1:8" ht="12.75">
      <c r="A2571"/>
      <c r="B2571"/>
      <c r="C2571"/>
      <c r="D2571"/>
      <c r="E2571" s="7"/>
      <c r="F2571" s="7"/>
      <c r="G2571"/>
      <c r="H2571"/>
    </row>
    <row r="2572" spans="1:8" ht="12.75">
      <c r="A2572"/>
      <c r="B2572"/>
      <c r="C2572"/>
      <c r="D2572"/>
      <c r="E2572" s="7"/>
      <c r="F2572" s="7"/>
      <c r="G2572"/>
      <c r="H2572"/>
    </row>
    <row r="2573" spans="1:8" ht="12.75">
      <c r="A2573"/>
      <c r="B2573"/>
      <c r="C2573"/>
      <c r="D2573"/>
      <c r="E2573" s="7"/>
      <c r="F2573" s="7"/>
      <c r="G2573"/>
      <c r="H2573"/>
    </row>
    <row r="2574" spans="1:8" ht="12.75">
      <c r="A2574"/>
      <c r="B2574"/>
      <c r="C2574"/>
      <c r="D2574"/>
      <c r="E2574" s="7"/>
      <c r="F2574" s="7"/>
      <c r="G2574"/>
      <c r="H2574"/>
    </row>
    <row r="2575" spans="1:8" ht="12.75">
      <c r="A2575"/>
      <c r="B2575"/>
      <c r="C2575"/>
      <c r="D2575"/>
      <c r="E2575" s="7"/>
      <c r="F2575" s="7"/>
      <c r="G2575"/>
      <c r="H2575"/>
    </row>
    <row r="2576" spans="1:8" ht="12.75">
      <c r="A2576"/>
      <c r="B2576"/>
      <c r="C2576"/>
      <c r="D2576"/>
      <c r="E2576" s="7"/>
      <c r="F2576" s="7"/>
      <c r="G2576"/>
      <c r="H2576"/>
    </row>
    <row r="2577" spans="1:8" ht="12.75">
      <c r="A2577"/>
      <c r="B2577"/>
      <c r="C2577"/>
      <c r="D2577"/>
      <c r="E2577" s="7"/>
      <c r="F2577" s="7"/>
      <c r="G2577"/>
      <c r="H2577"/>
    </row>
    <row r="2578" spans="1:8" ht="12.75">
      <c r="A2578"/>
      <c r="B2578"/>
      <c r="C2578"/>
      <c r="D2578"/>
      <c r="E2578" s="7"/>
      <c r="F2578" s="7"/>
      <c r="G2578"/>
      <c r="H2578"/>
    </row>
    <row r="2579" spans="1:8" ht="12.75">
      <c r="A2579"/>
      <c r="B2579"/>
      <c r="C2579"/>
      <c r="D2579"/>
      <c r="E2579" s="7"/>
      <c r="F2579" s="7"/>
      <c r="G2579"/>
      <c r="H2579"/>
    </row>
    <row r="2580" spans="1:8" ht="12.75">
      <c r="A2580"/>
      <c r="B2580"/>
      <c r="C2580"/>
      <c r="D2580"/>
      <c r="E2580" s="7"/>
      <c r="F2580" s="7"/>
      <c r="G2580"/>
      <c r="H2580"/>
    </row>
    <row r="2581" spans="1:8" ht="12.75">
      <c r="A2581"/>
      <c r="B2581"/>
      <c r="C2581"/>
      <c r="D2581"/>
      <c r="E2581" s="7"/>
      <c r="F2581" s="7"/>
      <c r="G2581"/>
      <c r="H2581"/>
    </row>
    <row r="2582" spans="1:8" ht="12.75">
      <c r="A2582"/>
      <c r="B2582"/>
      <c r="C2582"/>
      <c r="D2582"/>
      <c r="E2582" s="7"/>
      <c r="F2582" s="7"/>
      <c r="G2582"/>
      <c r="H2582"/>
    </row>
    <row r="2583" spans="1:8" ht="12.75">
      <c r="A2583"/>
      <c r="B2583"/>
      <c r="C2583"/>
      <c r="D2583"/>
      <c r="E2583" s="7"/>
      <c r="F2583" s="7"/>
      <c r="G2583"/>
      <c r="H2583"/>
    </row>
    <row r="2584" spans="1:8" ht="12.75">
      <c r="A2584"/>
      <c r="B2584"/>
      <c r="C2584"/>
      <c r="D2584"/>
      <c r="E2584" s="7"/>
      <c r="F2584" s="7"/>
      <c r="G2584"/>
      <c r="H2584"/>
    </row>
    <row r="2585" spans="1:8" ht="12.75">
      <c r="A2585"/>
      <c r="B2585"/>
      <c r="C2585"/>
      <c r="D2585"/>
      <c r="E2585" s="7"/>
      <c r="F2585" s="7"/>
      <c r="G2585"/>
      <c r="H2585"/>
    </row>
    <row r="2586" spans="1:8" ht="12.75">
      <c r="A2586"/>
      <c r="B2586"/>
      <c r="C2586"/>
      <c r="D2586"/>
      <c r="E2586" s="7"/>
      <c r="F2586" s="7"/>
      <c r="G2586"/>
      <c r="H2586"/>
    </row>
    <row r="2587" spans="1:8" ht="12.75">
      <c r="A2587"/>
      <c r="B2587"/>
      <c r="C2587"/>
      <c r="D2587"/>
      <c r="E2587" s="7"/>
      <c r="F2587" s="7"/>
      <c r="G2587"/>
      <c r="H2587"/>
    </row>
    <row r="2588" spans="1:8" ht="12.75">
      <c r="A2588"/>
      <c r="B2588"/>
      <c r="C2588"/>
      <c r="D2588"/>
      <c r="E2588" s="7"/>
      <c r="F2588" s="7"/>
      <c r="G2588"/>
      <c r="H2588"/>
    </row>
    <row r="2589" spans="1:8" ht="12.75">
      <c r="A2589"/>
      <c r="B2589"/>
      <c r="C2589"/>
      <c r="D2589"/>
      <c r="E2589" s="7"/>
      <c r="F2589" s="7"/>
      <c r="G2589"/>
      <c r="H2589"/>
    </row>
    <row r="2590" spans="1:8" ht="12.75">
      <c r="A2590"/>
      <c r="B2590"/>
      <c r="C2590"/>
      <c r="D2590"/>
      <c r="E2590" s="7"/>
      <c r="F2590" s="7"/>
      <c r="G2590"/>
      <c r="H2590"/>
    </row>
    <row r="2591" spans="1:8" ht="12.75">
      <c r="A2591"/>
      <c r="B2591"/>
      <c r="C2591"/>
      <c r="D2591"/>
      <c r="E2591" s="7"/>
      <c r="F2591" s="7"/>
      <c r="G2591"/>
      <c r="H2591"/>
    </row>
    <row r="2592" spans="1:8" ht="12.75">
      <c r="A2592"/>
      <c r="B2592"/>
      <c r="C2592"/>
      <c r="D2592"/>
      <c r="E2592" s="7"/>
      <c r="F2592" s="7"/>
      <c r="G2592"/>
      <c r="H2592"/>
    </row>
    <row r="2593" spans="1:8" ht="12.75">
      <c r="A2593"/>
      <c r="B2593"/>
      <c r="C2593"/>
      <c r="D2593"/>
      <c r="E2593" s="7"/>
      <c r="F2593" s="7"/>
      <c r="G2593"/>
      <c r="H2593"/>
    </row>
    <row r="2594" spans="1:8" ht="12.75">
      <c r="A2594"/>
      <c r="B2594"/>
      <c r="C2594"/>
      <c r="D2594"/>
      <c r="E2594" s="7"/>
      <c r="F2594" s="7"/>
      <c r="G2594"/>
      <c r="H2594"/>
    </row>
    <row r="2595" spans="1:8" ht="12.75">
      <c r="A2595"/>
      <c r="B2595"/>
      <c r="C2595"/>
      <c r="D2595"/>
      <c r="E2595" s="7"/>
      <c r="F2595" s="7"/>
      <c r="G2595"/>
      <c r="H2595"/>
    </row>
    <row r="2596" spans="1:8" ht="12.75">
      <c r="A2596"/>
      <c r="B2596"/>
      <c r="C2596"/>
      <c r="D2596"/>
      <c r="E2596" s="7"/>
      <c r="F2596" s="7"/>
      <c r="G2596"/>
      <c r="H2596"/>
    </row>
    <row r="2597" spans="1:8" ht="12.75">
      <c r="A2597"/>
      <c r="B2597"/>
      <c r="C2597"/>
      <c r="D2597"/>
      <c r="E2597" s="7"/>
      <c r="F2597" s="7"/>
      <c r="G2597"/>
      <c r="H2597"/>
    </row>
    <row r="2598" spans="1:8" ht="12.75">
      <c r="A2598"/>
      <c r="B2598"/>
      <c r="C2598"/>
      <c r="D2598"/>
      <c r="E2598" s="7"/>
      <c r="F2598" s="7"/>
      <c r="G2598"/>
      <c r="H2598"/>
    </row>
    <row r="2599" spans="1:8" ht="12.75">
      <c r="A2599"/>
      <c r="B2599"/>
      <c r="C2599"/>
      <c r="D2599"/>
      <c r="E2599" s="7"/>
      <c r="F2599" s="7"/>
      <c r="G2599"/>
      <c r="H2599"/>
    </row>
    <row r="2600" spans="1:8" ht="12.75">
      <c r="A2600"/>
      <c r="B2600"/>
      <c r="C2600"/>
      <c r="D2600"/>
      <c r="E2600" s="7"/>
      <c r="F2600" s="7"/>
      <c r="G2600"/>
      <c r="H2600"/>
    </row>
    <row r="2601" spans="1:8" ht="12.75">
      <c r="A2601"/>
      <c r="B2601"/>
      <c r="C2601"/>
      <c r="D2601"/>
      <c r="E2601" s="7"/>
      <c r="F2601" s="7"/>
      <c r="G2601"/>
      <c r="H2601"/>
    </row>
    <row r="2602" spans="1:8" ht="12.75">
      <c r="A2602"/>
      <c r="B2602"/>
      <c r="C2602"/>
      <c r="D2602"/>
      <c r="E2602" s="7"/>
      <c r="F2602" s="7"/>
      <c r="G2602"/>
      <c r="H2602"/>
    </row>
    <row r="2603" spans="1:8" ht="12.75">
      <c r="A2603"/>
      <c r="B2603"/>
      <c r="C2603"/>
      <c r="D2603"/>
      <c r="E2603" s="7"/>
      <c r="F2603" s="7"/>
      <c r="G2603"/>
      <c r="H2603"/>
    </row>
    <row r="2604" spans="1:8" ht="12.75">
      <c r="A2604"/>
      <c r="B2604"/>
      <c r="C2604"/>
      <c r="D2604"/>
      <c r="E2604" s="7"/>
      <c r="F2604" s="7"/>
      <c r="G2604"/>
      <c r="H2604"/>
    </row>
    <row r="2605" spans="1:8" ht="12.75">
      <c r="A2605"/>
      <c r="B2605"/>
      <c r="C2605"/>
      <c r="D2605"/>
      <c r="E2605" s="7"/>
      <c r="F2605" s="7"/>
      <c r="G2605"/>
      <c r="H2605"/>
    </row>
    <row r="2606" spans="1:8" ht="12.75">
      <c r="A2606"/>
      <c r="B2606"/>
      <c r="C2606"/>
      <c r="D2606"/>
      <c r="E2606" s="7"/>
      <c r="F2606" s="7"/>
      <c r="G2606"/>
      <c r="H2606"/>
    </row>
    <row r="2607" spans="1:8" ht="12.75">
      <c r="A2607"/>
      <c r="B2607"/>
      <c r="C2607"/>
      <c r="D2607"/>
      <c r="E2607" s="7"/>
      <c r="F2607" s="7"/>
      <c r="G2607"/>
      <c r="H2607"/>
    </row>
    <row r="2608" spans="1:8" ht="12.75">
      <c r="A2608"/>
      <c r="B2608"/>
      <c r="C2608"/>
      <c r="D2608"/>
      <c r="E2608" s="7"/>
      <c r="F2608" s="7"/>
      <c r="G2608"/>
      <c r="H2608"/>
    </row>
    <row r="2609" spans="1:8" ht="12.75">
      <c r="A2609"/>
      <c r="B2609"/>
      <c r="C2609"/>
      <c r="D2609"/>
      <c r="E2609" s="7"/>
      <c r="F2609" s="7"/>
      <c r="G2609"/>
      <c r="H2609"/>
    </row>
    <row r="2610" spans="1:8" ht="12.75">
      <c r="A2610"/>
      <c r="B2610"/>
      <c r="C2610"/>
      <c r="D2610"/>
      <c r="E2610" s="7"/>
      <c r="F2610" s="7"/>
      <c r="G2610"/>
      <c r="H2610"/>
    </row>
    <row r="2611" spans="1:8" ht="12.75">
      <c r="A2611"/>
      <c r="B2611"/>
      <c r="C2611"/>
      <c r="D2611"/>
      <c r="E2611" s="7"/>
      <c r="F2611" s="7"/>
      <c r="G2611"/>
      <c r="H2611"/>
    </row>
    <row r="2612" spans="1:8" ht="12.75">
      <c r="A2612"/>
      <c r="B2612"/>
      <c r="C2612"/>
      <c r="D2612"/>
      <c r="E2612" s="7"/>
      <c r="F2612" s="7"/>
      <c r="G2612"/>
      <c r="H2612"/>
    </row>
    <row r="2613" spans="1:8" ht="12.75">
      <c r="A2613"/>
      <c r="B2613"/>
      <c r="C2613"/>
      <c r="D2613"/>
      <c r="E2613" s="7"/>
      <c r="F2613" s="7"/>
      <c r="G2613"/>
      <c r="H2613"/>
    </row>
    <row r="2614" spans="1:8" ht="12.75">
      <c r="A2614"/>
      <c r="B2614"/>
      <c r="C2614"/>
      <c r="D2614"/>
      <c r="E2614" s="7"/>
      <c r="F2614" s="7"/>
      <c r="G2614"/>
      <c r="H2614"/>
    </row>
    <row r="2615" spans="1:8" ht="12.75">
      <c r="A2615"/>
      <c r="B2615"/>
      <c r="C2615"/>
      <c r="D2615"/>
      <c r="E2615" s="7"/>
      <c r="F2615" s="7"/>
      <c r="G2615"/>
      <c r="H2615"/>
    </row>
    <row r="2616" spans="1:8" ht="12.75">
      <c r="A2616"/>
      <c r="B2616"/>
      <c r="C2616"/>
      <c r="D2616"/>
      <c r="E2616" s="7"/>
      <c r="F2616" s="7"/>
      <c r="G2616"/>
      <c r="H2616"/>
    </row>
    <row r="2617" spans="1:8" ht="12.75">
      <c r="A2617"/>
      <c r="B2617"/>
      <c r="C2617"/>
      <c r="D2617"/>
      <c r="E2617" s="7"/>
      <c r="F2617" s="7"/>
      <c r="G2617"/>
      <c r="H2617"/>
    </row>
    <row r="2618" spans="1:8" ht="12.75">
      <c r="A2618"/>
      <c r="B2618"/>
      <c r="C2618"/>
      <c r="D2618"/>
      <c r="E2618" s="7"/>
      <c r="F2618" s="7"/>
      <c r="G2618"/>
      <c r="H2618"/>
    </row>
    <row r="2619" spans="1:8" ht="12.75">
      <c r="A2619"/>
      <c r="B2619"/>
      <c r="C2619"/>
      <c r="D2619"/>
      <c r="E2619" s="7"/>
      <c r="F2619" s="7"/>
      <c r="G2619"/>
      <c r="H2619"/>
    </row>
    <row r="2620" spans="1:8" ht="12.75">
      <c r="A2620"/>
      <c r="B2620"/>
      <c r="C2620"/>
      <c r="D2620"/>
      <c r="E2620" s="7"/>
      <c r="F2620" s="7"/>
      <c r="G2620"/>
      <c r="H2620"/>
    </row>
    <row r="2621" spans="1:8" ht="12.75">
      <c r="A2621"/>
      <c r="B2621"/>
      <c r="C2621"/>
      <c r="D2621"/>
      <c r="E2621" s="7"/>
      <c r="F2621" s="7"/>
      <c r="G2621"/>
      <c r="H2621"/>
    </row>
    <row r="2622" spans="1:8" ht="12.75">
      <c r="A2622"/>
      <c r="B2622"/>
      <c r="C2622"/>
      <c r="D2622"/>
      <c r="E2622" s="7"/>
      <c r="F2622" s="7"/>
      <c r="G2622"/>
      <c r="H2622"/>
    </row>
    <row r="2623" spans="1:8" ht="12.75">
      <c r="A2623"/>
      <c r="B2623"/>
      <c r="C2623"/>
      <c r="D2623"/>
      <c r="E2623" s="7"/>
      <c r="F2623" s="7"/>
      <c r="G2623"/>
      <c r="H2623"/>
    </row>
    <row r="2624" spans="1:8" ht="12.75">
      <c r="A2624"/>
      <c r="B2624"/>
      <c r="C2624"/>
      <c r="D2624"/>
      <c r="E2624" s="7"/>
      <c r="F2624" s="7"/>
      <c r="G2624"/>
      <c r="H2624"/>
    </row>
    <row r="2625" spans="1:8" ht="12.75">
      <c r="A2625"/>
      <c r="B2625"/>
      <c r="C2625"/>
      <c r="D2625"/>
      <c r="E2625" s="7"/>
      <c r="F2625" s="7"/>
      <c r="G2625"/>
      <c r="H2625"/>
    </row>
    <row r="2626" spans="1:8" ht="12.75">
      <c r="A2626"/>
      <c r="B2626"/>
      <c r="C2626"/>
      <c r="D2626"/>
      <c r="E2626" s="7"/>
      <c r="F2626" s="7"/>
      <c r="G2626"/>
      <c r="H2626"/>
    </row>
    <row r="2627" spans="1:8" ht="12.75">
      <c r="A2627"/>
      <c r="B2627"/>
      <c r="C2627"/>
      <c r="D2627"/>
      <c r="E2627" s="7"/>
      <c r="F2627" s="7"/>
      <c r="G2627"/>
      <c r="H2627"/>
    </row>
    <row r="2628" spans="1:8" ht="12.75">
      <c r="A2628"/>
      <c r="B2628"/>
      <c r="C2628"/>
      <c r="D2628"/>
      <c r="E2628" s="7"/>
      <c r="F2628" s="7"/>
      <c r="G2628"/>
      <c r="H2628"/>
    </row>
    <row r="2629" spans="1:8" ht="12.75">
      <c r="A2629"/>
      <c r="B2629"/>
      <c r="C2629"/>
      <c r="D2629"/>
      <c r="E2629" s="7"/>
      <c r="F2629" s="7"/>
      <c r="G2629"/>
      <c r="H2629"/>
    </row>
    <row r="2630" spans="1:8" ht="12.75">
      <c r="A2630"/>
      <c r="B2630"/>
      <c r="C2630"/>
      <c r="D2630"/>
      <c r="E2630" s="7"/>
      <c r="F2630" s="7"/>
      <c r="G2630"/>
      <c r="H2630"/>
    </row>
    <row r="2631" spans="1:8" ht="12.75">
      <c r="A2631"/>
      <c r="B2631"/>
      <c r="C2631"/>
      <c r="D2631"/>
      <c r="E2631" s="7"/>
      <c r="F2631" s="7"/>
      <c r="G2631"/>
      <c r="H2631"/>
    </row>
    <row r="2632" spans="1:8" ht="12.75">
      <c r="A2632"/>
      <c r="B2632"/>
      <c r="C2632"/>
      <c r="D2632"/>
      <c r="E2632" s="7"/>
      <c r="F2632" s="7"/>
      <c r="G2632"/>
      <c r="H2632"/>
    </row>
    <row r="2633" spans="1:8" ht="12.75">
      <c r="A2633"/>
      <c r="B2633"/>
      <c r="C2633"/>
      <c r="D2633"/>
      <c r="E2633" s="7"/>
      <c r="F2633" s="7"/>
      <c r="G2633"/>
      <c r="H2633"/>
    </row>
    <row r="2634" spans="1:8" ht="12.75">
      <c r="A2634"/>
      <c r="B2634"/>
      <c r="C2634"/>
      <c r="D2634"/>
      <c r="E2634" s="7"/>
      <c r="F2634" s="7"/>
      <c r="G2634"/>
      <c r="H2634"/>
    </row>
    <row r="2635" spans="1:8" ht="12.75">
      <c r="A2635"/>
      <c r="B2635"/>
      <c r="C2635"/>
      <c r="D2635"/>
      <c r="E2635" s="7"/>
      <c r="F2635" s="7"/>
      <c r="G2635"/>
      <c r="H2635"/>
    </row>
    <row r="2636" spans="1:8" ht="12.75">
      <c r="A2636"/>
      <c r="B2636"/>
      <c r="C2636"/>
      <c r="D2636"/>
      <c r="E2636" s="7"/>
      <c r="F2636" s="7"/>
      <c r="G2636"/>
      <c r="H2636"/>
    </row>
    <row r="2637" spans="1:8" ht="12.75">
      <c r="A2637"/>
      <c r="B2637"/>
      <c r="C2637"/>
      <c r="D2637"/>
      <c r="E2637" s="7"/>
      <c r="F2637" s="7"/>
      <c r="G2637"/>
      <c r="H2637"/>
    </row>
    <row r="2638" spans="1:8" ht="12.75">
      <c r="A2638"/>
      <c r="B2638"/>
      <c r="C2638"/>
      <c r="D2638"/>
      <c r="E2638" s="7"/>
      <c r="F2638" s="7"/>
      <c r="G2638"/>
      <c r="H2638"/>
    </row>
    <row r="2639" spans="1:8" ht="12.75">
      <c r="A2639"/>
      <c r="B2639"/>
      <c r="C2639"/>
      <c r="D2639"/>
      <c r="E2639" s="7"/>
      <c r="F2639" s="7"/>
      <c r="G2639"/>
      <c r="H2639"/>
    </row>
    <row r="2640" spans="1:8" ht="12.75">
      <c r="A2640"/>
      <c r="B2640"/>
      <c r="C2640"/>
      <c r="D2640"/>
      <c r="E2640" s="7"/>
      <c r="F2640" s="7"/>
      <c r="G2640"/>
      <c r="H2640"/>
    </row>
    <row r="2641" spans="1:8" ht="12.75">
      <c r="A2641"/>
      <c r="B2641"/>
      <c r="C2641"/>
      <c r="D2641"/>
      <c r="E2641" s="7"/>
      <c r="F2641" s="7"/>
      <c r="G2641"/>
      <c r="H2641"/>
    </row>
    <row r="2642" spans="1:8" ht="12.75">
      <c r="A2642"/>
      <c r="B2642"/>
      <c r="C2642"/>
      <c r="D2642"/>
      <c r="E2642" s="7"/>
      <c r="F2642" s="7"/>
      <c r="G2642"/>
      <c r="H2642"/>
    </row>
    <row r="2643" spans="1:8" ht="12.75">
      <c r="A2643"/>
      <c r="B2643"/>
      <c r="C2643"/>
      <c r="D2643"/>
      <c r="E2643" s="7"/>
      <c r="F2643" s="7"/>
      <c r="G2643"/>
      <c r="H2643"/>
    </row>
    <row r="2644" spans="1:8" ht="12.75">
      <c r="A2644"/>
      <c r="B2644"/>
      <c r="C2644"/>
      <c r="D2644"/>
      <c r="E2644" s="7"/>
      <c r="F2644" s="7"/>
      <c r="G2644"/>
      <c r="H2644"/>
    </row>
    <row r="2645" spans="1:8" ht="12.75">
      <c r="A2645"/>
      <c r="B2645"/>
      <c r="C2645"/>
      <c r="D2645"/>
      <c r="E2645" s="7"/>
      <c r="F2645" s="7"/>
      <c r="G2645"/>
      <c r="H2645"/>
    </row>
    <row r="2646" spans="1:8" ht="12.75">
      <c r="A2646"/>
      <c r="B2646"/>
      <c r="C2646"/>
      <c r="D2646"/>
      <c r="E2646" s="7"/>
      <c r="F2646" s="7"/>
      <c r="G2646"/>
      <c r="H2646"/>
    </row>
    <row r="2647" spans="1:8" ht="12.75">
      <c r="A2647"/>
      <c r="B2647"/>
      <c r="C2647"/>
      <c r="D2647"/>
      <c r="E2647" s="7"/>
      <c r="F2647" s="7"/>
      <c r="G2647"/>
      <c r="H2647"/>
    </row>
    <row r="2648" spans="1:8" ht="12.75">
      <c r="A2648"/>
      <c r="B2648"/>
      <c r="C2648"/>
      <c r="D2648"/>
      <c r="E2648" s="7"/>
      <c r="F2648" s="7"/>
      <c r="G2648"/>
      <c r="H2648"/>
    </row>
    <row r="2649" spans="1:8" ht="12.75">
      <c r="A2649"/>
      <c r="B2649"/>
      <c r="C2649"/>
      <c r="D2649"/>
      <c r="E2649" s="7"/>
      <c r="F2649" s="7"/>
      <c r="G2649"/>
      <c r="H2649"/>
    </row>
    <row r="2650" spans="1:8" ht="12.75">
      <c r="A2650"/>
      <c r="B2650"/>
      <c r="C2650"/>
      <c r="D2650"/>
      <c r="E2650" s="7"/>
      <c r="F2650" s="7"/>
      <c r="G2650"/>
      <c r="H2650"/>
    </row>
    <row r="2651" spans="1:8" ht="12.75">
      <c r="A2651"/>
      <c r="B2651"/>
      <c r="C2651"/>
      <c r="D2651"/>
      <c r="E2651" s="7"/>
      <c r="F2651" s="7"/>
      <c r="G2651"/>
      <c r="H2651"/>
    </row>
    <row r="2652" spans="1:8" ht="12.75">
      <c r="A2652"/>
      <c r="B2652"/>
      <c r="C2652"/>
      <c r="D2652"/>
      <c r="E2652" s="7"/>
      <c r="F2652" s="7"/>
      <c r="G2652"/>
      <c r="H2652"/>
    </row>
    <row r="2653" spans="1:8" ht="12.75">
      <c r="A2653"/>
      <c r="B2653"/>
      <c r="C2653"/>
      <c r="D2653"/>
      <c r="E2653" s="7"/>
      <c r="F2653" s="7"/>
      <c r="G2653"/>
      <c r="H2653"/>
    </row>
    <row r="2654" spans="1:8" ht="12.75">
      <c r="A2654"/>
      <c r="B2654"/>
      <c r="C2654"/>
      <c r="D2654"/>
      <c r="E2654" s="7"/>
      <c r="F2654" s="7"/>
      <c r="G2654"/>
      <c r="H2654"/>
    </row>
    <row r="2655" spans="1:8" ht="12.75">
      <c r="A2655"/>
      <c r="B2655"/>
      <c r="C2655"/>
      <c r="D2655"/>
      <c r="E2655" s="7"/>
      <c r="F2655" s="7"/>
      <c r="G2655"/>
      <c r="H2655"/>
    </row>
    <row r="2656" spans="1:8" ht="12.75">
      <c r="A2656"/>
      <c r="B2656"/>
      <c r="C2656"/>
      <c r="D2656"/>
      <c r="E2656" s="7"/>
      <c r="F2656" s="7"/>
      <c r="G2656"/>
      <c r="H2656"/>
    </row>
    <row r="2657" spans="1:8" ht="12.75">
      <c r="A2657"/>
      <c r="B2657"/>
      <c r="C2657"/>
      <c r="D2657"/>
      <c r="E2657" s="7"/>
      <c r="F2657" s="7"/>
      <c r="G2657"/>
      <c r="H2657"/>
    </row>
    <row r="2658" spans="1:8" ht="12.75">
      <c r="A2658"/>
      <c r="B2658"/>
      <c r="C2658"/>
      <c r="D2658"/>
      <c r="E2658" s="7"/>
      <c r="F2658" s="7"/>
      <c r="G2658"/>
      <c r="H2658"/>
    </row>
    <row r="2659" spans="1:8" ht="12.75">
      <c r="A2659"/>
      <c r="B2659"/>
      <c r="C2659"/>
      <c r="D2659"/>
      <c r="E2659" s="7"/>
      <c r="F2659" s="7"/>
      <c r="G2659"/>
      <c r="H2659"/>
    </row>
    <row r="2660" spans="1:8" ht="12.75">
      <c r="A2660"/>
      <c r="B2660"/>
      <c r="C2660"/>
      <c r="D2660"/>
      <c r="E2660" s="7"/>
      <c r="F2660" s="7"/>
      <c r="G2660"/>
      <c r="H2660"/>
    </row>
    <row r="2661" spans="1:8" ht="12.75">
      <c r="A2661"/>
      <c r="B2661"/>
      <c r="C2661"/>
      <c r="D2661"/>
      <c r="E2661" s="7"/>
      <c r="F2661" s="7"/>
      <c r="G2661"/>
      <c r="H2661"/>
    </row>
    <row r="2662" spans="1:8" ht="12.75">
      <c r="A2662"/>
      <c r="B2662"/>
      <c r="C2662"/>
      <c r="D2662"/>
      <c r="E2662" s="7"/>
      <c r="F2662" s="7"/>
      <c r="G2662"/>
      <c r="H2662"/>
    </row>
    <row r="2663" spans="1:8" ht="12.75">
      <c r="A2663"/>
      <c r="B2663"/>
      <c r="C2663"/>
      <c r="D2663"/>
      <c r="E2663" s="7"/>
      <c r="F2663" s="7"/>
      <c r="G2663"/>
      <c r="H2663"/>
    </row>
    <row r="2664" spans="1:8" ht="12.75">
      <c r="A2664"/>
      <c r="B2664"/>
      <c r="C2664"/>
      <c r="D2664"/>
      <c r="E2664" s="7"/>
      <c r="F2664" s="7"/>
      <c r="G2664"/>
      <c r="H2664"/>
    </row>
    <row r="2665" spans="1:8" ht="12.75">
      <c r="A2665"/>
      <c r="B2665"/>
      <c r="C2665"/>
      <c r="D2665"/>
      <c r="E2665" s="7"/>
      <c r="F2665" s="7"/>
      <c r="G2665"/>
      <c r="H2665"/>
    </row>
    <row r="2666" spans="1:8" ht="12.75">
      <c r="A2666"/>
      <c r="B2666"/>
      <c r="C2666"/>
      <c r="D2666"/>
      <c r="E2666" s="7"/>
      <c r="F2666" s="7"/>
      <c r="G2666"/>
      <c r="H2666"/>
    </row>
    <row r="2667" spans="1:8" ht="12.75">
      <c r="A2667"/>
      <c r="B2667"/>
      <c r="C2667"/>
      <c r="D2667"/>
      <c r="E2667" s="7"/>
      <c r="F2667" s="7"/>
      <c r="G2667"/>
      <c r="H2667"/>
    </row>
    <row r="2668" spans="1:8" ht="12.75">
      <c r="A2668"/>
      <c r="B2668"/>
      <c r="C2668"/>
      <c r="D2668"/>
      <c r="E2668" s="7"/>
      <c r="F2668" s="7"/>
      <c r="G2668"/>
      <c r="H2668"/>
    </row>
    <row r="2669" spans="1:8" ht="12.75">
      <c r="A2669"/>
      <c r="B2669"/>
      <c r="C2669"/>
      <c r="D2669"/>
      <c r="E2669" s="7"/>
      <c r="F2669" s="7"/>
      <c r="G2669"/>
      <c r="H2669"/>
    </row>
    <row r="2670" spans="1:8" ht="12.75">
      <c r="A2670"/>
      <c r="B2670"/>
      <c r="C2670"/>
      <c r="D2670"/>
      <c r="E2670" s="7"/>
      <c r="F2670" s="7"/>
      <c r="G2670"/>
      <c r="H2670"/>
    </row>
    <row r="2671" spans="1:8" ht="12.75">
      <c r="A2671"/>
      <c r="B2671"/>
      <c r="C2671"/>
      <c r="D2671"/>
      <c r="E2671" s="7"/>
      <c r="F2671" s="7"/>
      <c r="G2671"/>
      <c r="H2671"/>
    </row>
    <row r="2672" spans="1:8" ht="12.75">
      <c r="A2672"/>
      <c r="B2672"/>
      <c r="C2672"/>
      <c r="D2672"/>
      <c r="E2672" s="7"/>
      <c r="F2672" s="7"/>
      <c r="G2672"/>
      <c r="H2672"/>
    </row>
    <row r="2673" spans="1:8" ht="12.75">
      <c r="A2673"/>
      <c r="B2673"/>
      <c r="C2673"/>
      <c r="D2673"/>
      <c r="E2673" s="7"/>
      <c r="F2673" s="7"/>
      <c r="G2673"/>
      <c r="H2673"/>
    </row>
    <row r="2674" spans="1:8" ht="12.75">
      <c r="A2674"/>
      <c r="B2674"/>
      <c r="C2674"/>
      <c r="D2674"/>
      <c r="E2674" s="7"/>
      <c r="F2674" s="7"/>
      <c r="G2674"/>
      <c r="H2674"/>
    </row>
    <row r="2675" spans="1:8" ht="12.75">
      <c r="A2675"/>
      <c r="B2675"/>
      <c r="C2675"/>
      <c r="D2675"/>
      <c r="E2675" s="7"/>
      <c r="F2675" s="7"/>
      <c r="G2675"/>
      <c r="H2675"/>
    </row>
    <row r="2676" spans="1:8" ht="12.75">
      <c r="A2676"/>
      <c r="B2676"/>
      <c r="C2676"/>
      <c r="D2676"/>
      <c r="E2676" s="7"/>
      <c r="F2676" s="7"/>
      <c r="G2676"/>
      <c r="H2676"/>
    </row>
    <row r="2677" spans="1:8" ht="12.75">
      <c r="A2677"/>
      <c r="B2677"/>
      <c r="C2677"/>
      <c r="D2677"/>
      <c r="E2677" s="7"/>
      <c r="F2677" s="7"/>
      <c r="G2677"/>
      <c r="H2677"/>
    </row>
    <row r="2678" spans="1:8" ht="12.75">
      <c r="A2678"/>
      <c r="B2678"/>
      <c r="C2678"/>
      <c r="D2678"/>
      <c r="E2678" s="7"/>
      <c r="F2678" s="7"/>
      <c r="G2678"/>
      <c r="H2678"/>
    </row>
    <row r="2679" spans="1:8" ht="12.75">
      <c r="A2679"/>
      <c r="B2679"/>
      <c r="C2679"/>
      <c r="D2679"/>
      <c r="E2679" s="7"/>
      <c r="F2679" s="7"/>
      <c r="G2679"/>
      <c r="H2679"/>
    </row>
    <row r="2680" spans="1:8" ht="12.75">
      <c r="A2680"/>
      <c r="B2680"/>
      <c r="C2680"/>
      <c r="D2680"/>
      <c r="E2680" s="7"/>
      <c r="F2680" s="7"/>
      <c r="G2680"/>
      <c r="H2680"/>
    </row>
    <row r="2681" spans="1:8" ht="12.75">
      <c r="A2681"/>
      <c r="B2681"/>
      <c r="C2681"/>
      <c r="D2681"/>
      <c r="E2681" s="7"/>
      <c r="F2681" s="7"/>
      <c r="G2681"/>
      <c r="H2681"/>
    </row>
    <row r="2682" spans="1:8" ht="12.75">
      <c r="A2682"/>
      <c r="B2682"/>
      <c r="C2682"/>
      <c r="D2682"/>
      <c r="E2682" s="7"/>
      <c r="F2682" s="7"/>
      <c r="G2682"/>
      <c r="H2682"/>
    </row>
    <row r="2683" spans="1:8" ht="12.75">
      <c r="A2683"/>
      <c r="B2683"/>
      <c r="C2683"/>
      <c r="D2683"/>
      <c r="E2683" s="7"/>
      <c r="F2683" s="7"/>
      <c r="G2683"/>
      <c r="H2683"/>
    </row>
    <row r="2684" spans="1:8" ht="12.75">
      <c r="A2684"/>
      <c r="B2684"/>
      <c r="C2684"/>
      <c r="D2684"/>
      <c r="E2684" s="7"/>
      <c r="F2684" s="7"/>
      <c r="G2684"/>
      <c r="H2684"/>
    </row>
    <row r="2685" spans="1:8" ht="12.75">
      <c r="A2685"/>
      <c r="B2685"/>
      <c r="C2685"/>
      <c r="D2685"/>
      <c r="E2685" s="7"/>
      <c r="F2685" s="7"/>
      <c r="G2685"/>
      <c r="H2685"/>
    </row>
    <row r="2686" spans="1:8" ht="12.75">
      <c r="A2686"/>
      <c r="B2686"/>
      <c r="C2686"/>
      <c r="D2686"/>
      <c r="E2686" s="7"/>
      <c r="F2686" s="7"/>
      <c r="G2686"/>
      <c r="H2686"/>
    </row>
    <row r="2687" spans="1:8" ht="12.75">
      <c r="A2687"/>
      <c r="B2687"/>
      <c r="C2687"/>
      <c r="D2687"/>
      <c r="E2687" s="7"/>
      <c r="F2687" s="7"/>
      <c r="G2687"/>
      <c r="H2687"/>
    </row>
    <row r="2688" spans="1:8" ht="12.75">
      <c r="A2688"/>
      <c r="B2688"/>
      <c r="C2688"/>
      <c r="D2688"/>
      <c r="E2688" s="7"/>
      <c r="F2688" s="7"/>
      <c r="G2688"/>
      <c r="H2688"/>
    </row>
    <row r="2689" spans="1:8" ht="12.75">
      <c r="A2689"/>
      <c r="B2689"/>
      <c r="C2689"/>
      <c r="D2689"/>
      <c r="E2689" s="7"/>
      <c r="F2689" s="7"/>
      <c r="G2689"/>
      <c r="H2689"/>
    </row>
    <row r="2690" spans="1:8" ht="12.75">
      <c r="A2690"/>
      <c r="B2690"/>
      <c r="C2690"/>
      <c r="D2690"/>
      <c r="E2690" s="7"/>
      <c r="F2690" s="7"/>
      <c r="G2690"/>
      <c r="H2690"/>
    </row>
    <row r="2691" spans="1:8" ht="12.75">
      <c r="A2691"/>
      <c r="B2691"/>
      <c r="C2691"/>
      <c r="D2691"/>
      <c r="E2691" s="7"/>
      <c r="F2691" s="7"/>
      <c r="G2691"/>
      <c r="H2691"/>
    </row>
    <row r="2692" spans="1:8" ht="12.75">
      <c r="A2692"/>
      <c r="B2692"/>
      <c r="C2692"/>
      <c r="D2692"/>
      <c r="E2692" s="7"/>
      <c r="F2692" s="7"/>
      <c r="G2692"/>
      <c r="H2692"/>
    </row>
    <row r="2693" spans="1:8" ht="12.75">
      <c r="A2693"/>
      <c r="B2693"/>
      <c r="C2693"/>
      <c r="D2693"/>
      <c r="E2693" s="7"/>
      <c r="F2693" s="7"/>
      <c r="G2693"/>
      <c r="H2693"/>
    </row>
    <row r="2694" spans="1:8" ht="12.75">
      <c r="A2694"/>
      <c r="B2694"/>
      <c r="C2694"/>
      <c r="D2694"/>
      <c r="E2694" s="7"/>
      <c r="F2694" s="7"/>
      <c r="G2694"/>
      <c r="H2694"/>
    </row>
    <row r="2695" spans="1:8" ht="12.75">
      <c r="A2695"/>
      <c r="B2695"/>
      <c r="C2695"/>
      <c r="D2695"/>
      <c r="E2695" s="7"/>
      <c r="F2695" s="7"/>
      <c r="G2695"/>
      <c r="H2695"/>
    </row>
    <row r="2696" spans="1:8" ht="12.75">
      <c r="A2696"/>
      <c r="B2696"/>
      <c r="C2696"/>
      <c r="D2696"/>
      <c r="E2696" s="7"/>
      <c r="F2696" s="7"/>
      <c r="G2696"/>
      <c r="H2696"/>
    </row>
    <row r="2697" spans="1:8" ht="12.75">
      <c r="A2697"/>
      <c r="B2697"/>
      <c r="C2697"/>
      <c r="D2697"/>
      <c r="E2697" s="7"/>
      <c r="F2697" s="7"/>
      <c r="G2697"/>
      <c r="H2697"/>
    </row>
    <row r="2698" spans="1:8" ht="12.75">
      <c r="A2698"/>
      <c r="B2698"/>
      <c r="C2698"/>
      <c r="D2698"/>
      <c r="E2698" s="7"/>
      <c r="F2698" s="7"/>
      <c r="G2698"/>
      <c r="H2698"/>
    </row>
    <row r="2699" spans="1:8" ht="12.75">
      <c r="A2699"/>
      <c r="B2699"/>
      <c r="C2699"/>
      <c r="D2699"/>
      <c r="E2699" s="7"/>
      <c r="F2699" s="7"/>
      <c r="G2699"/>
      <c r="H2699"/>
    </row>
    <row r="2700" spans="1:8" ht="12.75">
      <c r="A2700"/>
      <c r="B2700"/>
      <c r="C2700"/>
      <c r="D2700"/>
      <c r="E2700" s="7"/>
      <c r="F2700" s="7"/>
      <c r="G2700"/>
      <c r="H2700"/>
    </row>
    <row r="2701" spans="1:8" ht="12.75">
      <c r="A2701"/>
      <c r="B2701"/>
      <c r="C2701"/>
      <c r="D2701"/>
      <c r="E2701" s="7"/>
      <c r="F2701" s="7"/>
      <c r="G2701"/>
      <c r="H2701"/>
    </row>
    <row r="2702" spans="1:8" ht="12.75">
      <c r="A2702"/>
      <c r="B2702"/>
      <c r="C2702"/>
      <c r="D2702"/>
      <c r="E2702" s="7"/>
      <c r="F2702" s="7"/>
      <c r="G2702"/>
      <c r="H2702"/>
    </row>
    <row r="2703" spans="1:8" ht="12.75">
      <c r="A2703"/>
      <c r="B2703"/>
      <c r="C2703"/>
      <c r="D2703"/>
      <c r="E2703" s="7"/>
      <c r="F2703" s="7"/>
      <c r="G2703"/>
      <c r="H2703"/>
    </row>
    <row r="2704" spans="1:8" ht="12.75">
      <c r="A2704"/>
      <c r="B2704"/>
      <c r="C2704"/>
      <c r="D2704"/>
      <c r="E2704" s="7"/>
      <c r="F2704" s="7"/>
      <c r="G2704"/>
      <c r="H2704"/>
    </row>
    <row r="2705" spans="1:8" ht="12.75">
      <c r="A2705"/>
      <c r="B2705"/>
      <c r="C2705"/>
      <c r="D2705"/>
      <c r="E2705" s="7"/>
      <c r="F2705" s="7"/>
      <c r="G2705"/>
      <c r="H2705"/>
    </row>
    <row r="2706" spans="1:8" ht="12.75">
      <c r="A2706"/>
      <c r="B2706"/>
      <c r="C2706"/>
      <c r="D2706"/>
      <c r="E2706" s="7"/>
      <c r="F2706" s="7"/>
      <c r="G2706"/>
      <c r="H2706"/>
    </row>
    <row r="2707" spans="1:8" ht="12.75">
      <c r="A2707"/>
      <c r="B2707"/>
      <c r="C2707"/>
      <c r="D2707"/>
      <c r="E2707" s="7"/>
      <c r="F2707" s="7"/>
      <c r="G2707"/>
      <c r="H2707"/>
    </row>
    <row r="2708" spans="1:8" ht="12.75">
      <c r="A2708"/>
      <c r="B2708"/>
      <c r="C2708"/>
      <c r="D2708"/>
      <c r="E2708" s="7"/>
      <c r="F2708" s="7"/>
      <c r="G2708"/>
      <c r="H2708"/>
    </row>
    <row r="2709" spans="1:8" ht="12.75">
      <c r="A2709"/>
      <c r="B2709"/>
      <c r="C2709"/>
      <c r="D2709"/>
      <c r="E2709" s="7"/>
      <c r="F2709" s="7"/>
      <c r="G2709"/>
      <c r="H2709"/>
    </row>
    <row r="2710" spans="1:8" ht="12.75">
      <c r="A2710"/>
      <c r="B2710"/>
      <c r="C2710"/>
      <c r="D2710"/>
      <c r="E2710" s="7"/>
      <c r="F2710" s="7"/>
      <c r="G2710"/>
      <c r="H2710"/>
    </row>
    <row r="2711" spans="1:8" ht="12.75">
      <c r="A2711"/>
      <c r="B2711"/>
      <c r="C2711"/>
      <c r="D2711"/>
      <c r="E2711" s="7"/>
      <c r="F2711" s="7"/>
      <c r="G2711"/>
      <c r="H2711"/>
    </row>
    <row r="2712" spans="1:8" ht="12.75">
      <c r="A2712"/>
      <c r="B2712"/>
      <c r="C2712"/>
      <c r="D2712"/>
      <c r="E2712" s="7"/>
      <c r="F2712" s="7"/>
      <c r="G2712"/>
      <c r="H2712"/>
    </row>
    <row r="2713" spans="1:8" ht="12.75">
      <c r="A2713"/>
      <c r="B2713"/>
      <c r="C2713"/>
      <c r="D2713"/>
      <c r="E2713" s="7"/>
      <c r="F2713" s="7"/>
      <c r="G2713"/>
      <c r="H2713"/>
    </row>
    <row r="2714" spans="1:8" ht="12.75">
      <c r="A2714"/>
      <c r="B2714"/>
      <c r="C2714"/>
      <c r="D2714"/>
      <c r="E2714" s="7"/>
      <c r="F2714" s="7"/>
      <c r="G2714"/>
      <c r="H2714"/>
    </row>
    <row r="2715" spans="1:8" ht="12.75">
      <c r="A2715"/>
      <c r="B2715"/>
      <c r="C2715"/>
      <c r="D2715"/>
      <c r="E2715" s="7"/>
      <c r="F2715" s="7"/>
      <c r="G2715"/>
      <c r="H2715"/>
    </row>
    <row r="2716" spans="1:8" ht="12.75">
      <c r="A2716"/>
      <c r="B2716"/>
      <c r="C2716"/>
      <c r="D2716"/>
      <c r="E2716" s="7"/>
      <c r="F2716" s="7"/>
      <c r="G2716"/>
      <c r="H2716"/>
    </row>
    <row r="2717" spans="1:8" ht="12.75">
      <c r="A2717"/>
      <c r="B2717"/>
      <c r="C2717"/>
      <c r="D2717"/>
      <c r="E2717" s="7"/>
      <c r="F2717" s="7"/>
      <c r="G2717"/>
      <c r="H2717"/>
    </row>
    <row r="2718" spans="1:8" ht="12.75">
      <c r="A2718"/>
      <c r="B2718"/>
      <c r="C2718"/>
      <c r="D2718"/>
      <c r="E2718" s="7"/>
      <c r="F2718" s="7"/>
      <c r="G2718"/>
      <c r="H2718"/>
    </row>
    <row r="2719" spans="1:8" ht="12.75">
      <c r="A2719"/>
      <c r="B2719"/>
      <c r="C2719"/>
      <c r="D2719"/>
      <c r="E2719" s="7"/>
      <c r="F2719" s="7"/>
      <c r="G2719"/>
      <c r="H2719"/>
    </row>
    <row r="2720" spans="1:8" ht="12.75">
      <c r="A2720"/>
      <c r="B2720"/>
      <c r="C2720"/>
      <c r="D2720"/>
      <c r="E2720" s="7"/>
      <c r="F2720" s="7"/>
      <c r="G2720"/>
      <c r="H2720"/>
    </row>
    <row r="2721" spans="1:8" ht="12.75">
      <c r="A2721"/>
      <c r="B2721"/>
      <c r="C2721"/>
      <c r="D2721"/>
      <c r="E2721" s="7"/>
      <c r="F2721" s="7"/>
      <c r="G2721"/>
      <c r="H2721"/>
    </row>
    <row r="2722" spans="1:8" ht="12.75">
      <c r="A2722"/>
      <c r="B2722"/>
      <c r="C2722"/>
      <c r="D2722"/>
      <c r="E2722" s="7"/>
      <c r="F2722" s="7"/>
      <c r="G2722"/>
      <c r="H2722"/>
    </row>
    <row r="2723" spans="1:8" ht="12.75">
      <c r="A2723"/>
      <c r="B2723"/>
      <c r="C2723"/>
      <c r="D2723"/>
      <c r="E2723" s="7"/>
      <c r="F2723" s="7"/>
      <c r="G2723"/>
      <c r="H2723"/>
    </row>
    <row r="2724" spans="1:8" ht="12.75">
      <c r="A2724"/>
      <c r="B2724"/>
      <c r="C2724"/>
      <c r="D2724"/>
      <c r="E2724" s="7"/>
      <c r="F2724" s="7"/>
      <c r="G2724"/>
      <c r="H2724"/>
    </row>
    <row r="2725" spans="1:8" ht="12.75">
      <c r="A2725"/>
      <c r="B2725"/>
      <c r="C2725"/>
      <c r="D2725"/>
      <c r="E2725" s="7"/>
      <c r="F2725" s="7"/>
      <c r="G2725"/>
      <c r="H2725"/>
    </row>
    <row r="2726" spans="1:8" ht="12.75">
      <c r="A2726"/>
      <c r="B2726"/>
      <c r="C2726"/>
      <c r="D2726"/>
      <c r="E2726" s="7"/>
      <c r="F2726" s="7"/>
      <c r="G2726"/>
      <c r="H2726"/>
    </row>
    <row r="2727" spans="1:8" ht="12.75">
      <c r="A2727"/>
      <c r="B2727"/>
      <c r="C2727"/>
      <c r="D2727"/>
      <c r="E2727" s="7"/>
      <c r="F2727" s="7"/>
      <c r="G2727"/>
      <c r="H2727"/>
    </row>
    <row r="2728" spans="1:8" ht="12.75">
      <c r="A2728"/>
      <c r="B2728"/>
      <c r="C2728"/>
      <c r="D2728"/>
      <c r="E2728" s="7"/>
      <c r="F2728" s="7"/>
      <c r="G2728"/>
      <c r="H2728"/>
    </row>
    <row r="2729" spans="1:8" ht="12.75">
      <c r="A2729"/>
      <c r="B2729"/>
      <c r="C2729"/>
      <c r="D2729"/>
      <c r="E2729" s="7"/>
      <c r="F2729" s="7"/>
      <c r="G2729"/>
      <c r="H2729"/>
    </row>
    <row r="2730" spans="1:8" ht="12.75">
      <c r="A2730"/>
      <c r="B2730"/>
      <c r="C2730"/>
      <c r="D2730"/>
      <c r="E2730" s="7"/>
      <c r="F2730" s="7"/>
      <c r="G2730"/>
      <c r="H2730"/>
    </row>
    <row r="2731" spans="1:8" ht="12.75">
      <c r="A2731"/>
      <c r="B2731"/>
      <c r="C2731"/>
      <c r="D2731"/>
      <c r="E2731" s="7"/>
      <c r="F2731" s="7"/>
      <c r="G2731"/>
      <c r="H2731"/>
    </row>
    <row r="2732" spans="1:8" ht="12.75">
      <c r="A2732"/>
      <c r="B2732"/>
      <c r="C2732"/>
      <c r="D2732"/>
      <c r="E2732" s="7"/>
      <c r="F2732" s="7"/>
      <c r="G2732"/>
      <c r="H2732"/>
    </row>
    <row r="2733" spans="1:8" ht="12.75">
      <c r="A2733"/>
      <c r="B2733"/>
      <c r="C2733"/>
      <c r="D2733"/>
      <c r="E2733" s="7"/>
      <c r="F2733" s="7"/>
      <c r="G2733"/>
      <c r="H2733"/>
    </row>
    <row r="2734" spans="1:8" ht="12.75">
      <c r="A2734"/>
      <c r="B2734"/>
      <c r="C2734"/>
      <c r="D2734"/>
      <c r="E2734" s="7"/>
      <c r="F2734" s="7"/>
      <c r="G2734"/>
      <c r="H2734"/>
    </row>
    <row r="2735" spans="1:8" ht="12.75">
      <c r="A2735"/>
      <c r="B2735"/>
      <c r="C2735"/>
      <c r="D2735"/>
      <c r="E2735" s="7"/>
      <c r="F2735" s="7"/>
      <c r="G2735"/>
      <c r="H2735"/>
    </row>
    <row r="2736" spans="1:8" ht="12.75">
      <c r="A2736"/>
      <c r="B2736"/>
      <c r="C2736"/>
      <c r="D2736"/>
      <c r="E2736" s="7"/>
      <c r="F2736" s="7"/>
      <c r="G2736"/>
      <c r="H2736"/>
    </row>
    <row r="2737" spans="1:8" ht="12.75">
      <c r="A2737"/>
      <c r="B2737"/>
      <c r="C2737"/>
      <c r="D2737"/>
      <c r="E2737" s="7"/>
      <c r="F2737" s="7"/>
      <c r="G2737"/>
      <c r="H2737"/>
    </row>
    <row r="2738" spans="1:8" ht="12.75">
      <c r="A2738"/>
      <c r="B2738"/>
      <c r="C2738"/>
      <c r="D2738"/>
      <c r="E2738" s="7"/>
      <c r="F2738" s="7"/>
      <c r="G2738"/>
      <c r="H2738"/>
    </row>
    <row r="2739" spans="1:8" ht="12.75">
      <c r="A2739"/>
      <c r="B2739"/>
      <c r="C2739"/>
      <c r="D2739"/>
      <c r="E2739" s="7"/>
      <c r="F2739" s="7"/>
      <c r="G2739"/>
      <c r="H2739"/>
    </row>
    <row r="2740" spans="1:8" ht="12.75">
      <c r="A2740"/>
      <c r="B2740"/>
      <c r="C2740"/>
      <c r="D2740"/>
      <c r="E2740" s="7"/>
      <c r="F2740" s="7"/>
      <c r="G2740"/>
      <c r="H2740"/>
    </row>
    <row r="2741" spans="1:8" ht="12.75">
      <c r="A2741"/>
      <c r="B2741"/>
      <c r="C2741"/>
      <c r="D2741"/>
      <c r="E2741" s="7"/>
      <c r="F2741" s="7"/>
      <c r="G2741"/>
      <c r="H2741"/>
    </row>
    <row r="2742" spans="1:8" ht="12.75">
      <c r="A2742"/>
      <c r="B2742"/>
      <c r="C2742"/>
      <c r="D2742"/>
      <c r="E2742" s="7"/>
      <c r="F2742" s="7"/>
      <c r="G2742"/>
      <c r="H2742"/>
    </row>
    <row r="2743" spans="1:8" ht="12.75">
      <c r="A2743"/>
      <c r="B2743"/>
      <c r="C2743"/>
      <c r="D2743"/>
      <c r="E2743" s="7"/>
      <c r="F2743" s="7"/>
      <c r="G2743"/>
      <c r="H2743"/>
    </row>
    <row r="2744" spans="1:8" ht="12.75">
      <c r="A2744"/>
      <c r="B2744"/>
      <c r="C2744"/>
      <c r="D2744"/>
      <c r="E2744" s="7"/>
      <c r="F2744" s="7"/>
      <c r="G2744"/>
      <c r="H2744"/>
    </row>
    <row r="2745" spans="1:8" ht="12.75">
      <c r="A2745"/>
      <c r="B2745"/>
      <c r="C2745"/>
      <c r="D2745"/>
      <c r="E2745" s="7"/>
      <c r="F2745" s="7"/>
      <c r="G2745"/>
      <c r="H2745"/>
    </row>
    <row r="2746" spans="1:8" ht="12.75">
      <c r="A2746"/>
      <c r="B2746"/>
      <c r="C2746"/>
      <c r="D2746"/>
      <c r="E2746" s="7"/>
      <c r="F2746" s="7"/>
      <c r="G2746"/>
      <c r="H2746"/>
    </row>
    <row r="2747" spans="1:8" ht="12.75">
      <c r="A2747"/>
      <c r="B2747"/>
      <c r="C2747"/>
      <c r="D2747"/>
      <c r="E2747" s="7"/>
      <c r="F2747" s="7"/>
      <c r="G2747"/>
      <c r="H2747"/>
    </row>
    <row r="2748" spans="1:8" ht="12.75">
      <c r="A2748"/>
      <c r="B2748"/>
      <c r="C2748"/>
      <c r="D2748"/>
      <c r="E2748" s="7"/>
      <c r="F2748" s="7"/>
      <c r="G2748"/>
      <c r="H2748"/>
    </row>
    <row r="2749" spans="1:8" ht="12.75">
      <c r="A2749"/>
      <c r="B2749"/>
      <c r="C2749"/>
      <c r="D2749"/>
      <c r="E2749" s="7"/>
      <c r="F2749" s="7"/>
      <c r="G2749"/>
      <c r="H2749"/>
    </row>
    <row r="2750" spans="1:8" ht="12.75">
      <c r="A2750"/>
      <c r="B2750"/>
      <c r="C2750"/>
      <c r="D2750"/>
      <c r="E2750" s="7"/>
      <c r="F2750" s="7"/>
      <c r="G2750"/>
      <c r="H2750"/>
    </row>
    <row r="2751" spans="1:8" ht="12.75">
      <c r="A2751"/>
      <c r="B2751"/>
      <c r="C2751"/>
      <c r="D2751"/>
      <c r="E2751" s="7"/>
      <c r="F2751" s="7"/>
      <c r="G2751"/>
      <c r="H2751"/>
    </row>
    <row r="2752" spans="1:8" ht="12.75">
      <c r="A2752"/>
      <c r="B2752"/>
      <c r="C2752"/>
      <c r="D2752"/>
      <c r="E2752" s="7"/>
      <c r="F2752" s="7"/>
      <c r="G2752"/>
      <c r="H2752"/>
    </row>
    <row r="2753" spans="1:8" ht="12.75">
      <c r="A2753"/>
      <c r="B2753"/>
      <c r="C2753"/>
      <c r="D2753"/>
      <c r="E2753" s="7"/>
      <c r="F2753" s="7"/>
      <c r="G2753"/>
      <c r="H2753"/>
    </row>
    <row r="2754" spans="1:8" ht="12.75">
      <c r="A2754"/>
      <c r="B2754"/>
      <c r="C2754"/>
      <c r="D2754"/>
      <c r="E2754" s="7"/>
      <c r="F2754" s="7"/>
      <c r="G2754"/>
      <c r="H2754"/>
    </row>
    <row r="2755" spans="1:8" ht="12.75">
      <c r="A2755"/>
      <c r="B2755"/>
      <c r="C2755"/>
      <c r="D2755"/>
      <c r="E2755" s="7"/>
      <c r="F2755" s="7"/>
      <c r="G2755"/>
      <c r="H2755"/>
    </row>
    <row r="2756" spans="1:8" ht="12.75">
      <c r="A2756"/>
      <c r="B2756"/>
      <c r="C2756"/>
      <c r="D2756"/>
      <c r="E2756" s="7"/>
      <c r="F2756" s="7"/>
      <c r="G2756"/>
      <c r="H2756"/>
    </row>
    <row r="2757" spans="1:8" ht="12.75">
      <c r="A2757"/>
      <c r="B2757"/>
      <c r="C2757"/>
      <c r="D2757"/>
      <c r="E2757" s="7"/>
      <c r="F2757" s="7"/>
      <c r="G2757"/>
      <c r="H2757"/>
    </row>
    <row r="2758" spans="1:8" ht="12.75">
      <c r="A2758"/>
      <c r="B2758"/>
      <c r="C2758"/>
      <c r="D2758"/>
      <c r="E2758" s="7"/>
      <c r="F2758" s="7"/>
      <c r="G2758"/>
      <c r="H2758"/>
    </row>
    <row r="2759" spans="1:8" ht="12.75">
      <c r="A2759"/>
      <c r="B2759"/>
      <c r="C2759"/>
      <c r="D2759"/>
      <c r="E2759" s="7"/>
      <c r="F2759" s="7"/>
      <c r="G2759"/>
      <c r="H2759"/>
    </row>
    <row r="2760" spans="1:8" ht="12.75">
      <c r="A2760"/>
      <c r="B2760"/>
      <c r="C2760"/>
      <c r="D2760"/>
      <c r="E2760" s="7"/>
      <c r="F2760" s="7"/>
      <c r="G2760"/>
      <c r="H2760"/>
    </row>
    <row r="2761" spans="1:8" ht="12.75">
      <c r="A2761"/>
      <c r="B2761"/>
      <c r="C2761"/>
      <c r="D2761"/>
      <c r="E2761" s="7"/>
      <c r="F2761" s="7"/>
      <c r="G2761"/>
      <c r="H2761"/>
    </row>
    <row r="2762" spans="1:8" ht="12.75">
      <c r="A2762"/>
      <c r="B2762"/>
      <c r="C2762"/>
      <c r="D2762"/>
      <c r="E2762" s="7"/>
      <c r="F2762" s="7"/>
      <c r="G2762"/>
      <c r="H2762"/>
    </row>
    <row r="2763" spans="1:8" ht="12.75">
      <c r="A2763"/>
      <c r="B2763"/>
      <c r="C2763"/>
      <c r="D2763"/>
      <c r="E2763" s="7"/>
      <c r="F2763" s="7"/>
      <c r="G2763"/>
      <c r="H2763"/>
    </row>
    <row r="2764" spans="1:8" ht="12.75">
      <c r="A2764"/>
      <c r="B2764"/>
      <c r="C2764"/>
      <c r="D2764"/>
      <c r="E2764" s="7"/>
      <c r="F2764" s="7"/>
      <c r="G2764"/>
      <c r="H2764"/>
    </row>
    <row r="2765" spans="1:8" ht="12.75">
      <c r="A2765"/>
      <c r="B2765"/>
      <c r="C2765"/>
      <c r="D2765"/>
      <c r="E2765" s="7"/>
      <c r="F2765" s="7"/>
      <c r="G2765"/>
      <c r="H2765"/>
    </row>
    <row r="2766" spans="1:8" ht="12.75">
      <c r="A2766"/>
      <c r="B2766"/>
      <c r="C2766"/>
      <c r="D2766"/>
      <c r="E2766" s="7"/>
      <c r="F2766" s="7"/>
      <c r="G2766"/>
      <c r="H2766"/>
    </row>
    <row r="2767" spans="1:8" ht="12.75">
      <c r="A2767"/>
      <c r="B2767"/>
      <c r="C2767"/>
      <c r="D2767"/>
      <c r="E2767" s="7"/>
      <c r="F2767" s="7"/>
      <c r="G2767"/>
      <c r="H2767"/>
    </row>
    <row r="2768" spans="1:8" ht="12.75">
      <c r="A2768"/>
      <c r="B2768"/>
      <c r="C2768"/>
      <c r="D2768"/>
      <c r="E2768" s="7"/>
      <c r="F2768" s="7"/>
      <c r="G2768"/>
      <c r="H2768"/>
    </row>
    <row r="2769" spans="1:8" ht="12.75">
      <c r="A2769"/>
      <c r="B2769"/>
      <c r="C2769"/>
      <c r="D2769"/>
      <c r="E2769" s="7"/>
      <c r="F2769" s="7"/>
      <c r="G2769"/>
      <c r="H2769"/>
    </row>
    <row r="2770" spans="1:8" ht="12.75">
      <c r="A2770"/>
      <c r="B2770"/>
      <c r="C2770"/>
      <c r="D2770"/>
      <c r="E2770" s="7"/>
      <c r="F2770" s="7"/>
      <c r="G2770"/>
      <c r="H2770"/>
    </row>
    <row r="2771" spans="1:8" ht="12.75">
      <c r="A2771"/>
      <c r="B2771"/>
      <c r="C2771"/>
      <c r="D2771"/>
      <c r="E2771" s="7"/>
      <c r="F2771" s="7"/>
      <c r="G2771"/>
      <c r="H2771"/>
    </row>
    <row r="2772" spans="1:8" ht="12.75">
      <c r="A2772"/>
      <c r="B2772"/>
      <c r="C2772"/>
      <c r="D2772"/>
      <c r="E2772" s="7"/>
      <c r="F2772" s="7"/>
      <c r="G2772"/>
      <c r="H2772"/>
    </row>
    <row r="2773" spans="1:8" ht="12.75">
      <c r="A2773"/>
      <c r="B2773"/>
      <c r="C2773"/>
      <c r="D2773"/>
      <c r="E2773" s="7"/>
      <c r="F2773" s="7"/>
      <c r="G2773"/>
      <c r="H2773"/>
    </row>
    <row r="2774" spans="1:8" ht="12.75">
      <c r="A2774"/>
      <c r="B2774"/>
      <c r="C2774"/>
      <c r="D2774"/>
      <c r="E2774" s="7"/>
      <c r="F2774" s="7"/>
      <c r="G2774"/>
      <c r="H2774"/>
    </row>
    <row r="2775" spans="1:8" ht="12.75">
      <c r="A2775"/>
      <c r="B2775"/>
      <c r="C2775"/>
      <c r="D2775"/>
      <c r="E2775" s="7"/>
      <c r="F2775" s="7"/>
      <c r="G2775"/>
      <c r="H2775"/>
    </row>
    <row r="2776" spans="1:8" ht="12.75">
      <c r="A2776"/>
      <c r="B2776"/>
      <c r="C2776"/>
      <c r="D2776"/>
      <c r="E2776" s="7"/>
      <c r="F2776" s="7"/>
      <c r="G2776"/>
      <c r="H2776"/>
    </row>
    <row r="2777" spans="1:8" ht="12.75">
      <c r="A2777"/>
      <c r="B2777"/>
      <c r="C2777"/>
      <c r="D2777"/>
      <c r="E2777" s="7"/>
      <c r="F2777" s="7"/>
      <c r="G2777"/>
      <c r="H2777"/>
    </row>
    <row r="2778" spans="1:8" ht="12.75">
      <c r="A2778"/>
      <c r="B2778"/>
      <c r="C2778"/>
      <c r="D2778"/>
      <c r="E2778" s="7"/>
      <c r="F2778" s="7"/>
      <c r="G2778"/>
      <c r="H2778"/>
    </row>
    <row r="2779" spans="1:8" ht="12.75">
      <c r="A2779"/>
      <c r="B2779"/>
      <c r="C2779"/>
      <c r="D2779"/>
      <c r="E2779" s="7"/>
      <c r="F2779" s="7"/>
      <c r="G2779"/>
      <c r="H2779"/>
    </row>
    <row r="2780" spans="1:8" ht="12.75">
      <c r="A2780"/>
      <c r="B2780"/>
      <c r="C2780"/>
      <c r="D2780"/>
      <c r="E2780" s="7"/>
      <c r="F2780" s="7"/>
      <c r="G2780"/>
      <c r="H2780"/>
    </row>
    <row r="2781" spans="1:8" ht="12.75">
      <c r="A2781"/>
      <c r="B2781"/>
      <c r="C2781"/>
      <c r="D2781"/>
      <c r="E2781" s="7"/>
      <c r="F2781" s="7"/>
      <c r="G2781"/>
      <c r="H2781"/>
    </row>
    <row r="2782" spans="1:8" ht="12.75">
      <c r="A2782"/>
      <c r="B2782"/>
      <c r="C2782"/>
      <c r="D2782"/>
      <c r="E2782" s="7"/>
      <c r="F2782" s="7"/>
      <c r="G2782"/>
      <c r="H2782"/>
    </row>
    <row r="2783" spans="1:8" ht="12.75">
      <c r="A2783"/>
      <c r="B2783"/>
      <c r="C2783"/>
      <c r="D2783"/>
      <c r="E2783" s="7"/>
      <c r="F2783" s="7"/>
      <c r="G2783"/>
      <c r="H2783"/>
    </row>
    <row r="2784" spans="1:8" ht="12.75">
      <c r="A2784"/>
      <c r="B2784"/>
      <c r="C2784"/>
      <c r="D2784"/>
      <c r="E2784" s="7"/>
      <c r="F2784" s="7"/>
      <c r="G2784"/>
      <c r="H2784"/>
    </row>
    <row r="2785" spans="1:8" ht="12.75">
      <c r="A2785"/>
      <c r="B2785"/>
      <c r="C2785"/>
      <c r="D2785"/>
      <c r="E2785" s="7"/>
      <c r="F2785" s="7"/>
      <c r="G2785"/>
      <c r="H2785"/>
    </row>
    <row r="2786" spans="1:8" ht="12.75">
      <c r="A2786"/>
      <c r="B2786"/>
      <c r="C2786"/>
      <c r="D2786"/>
      <c r="E2786" s="7"/>
      <c r="F2786" s="7"/>
      <c r="G2786"/>
      <c r="H2786"/>
    </row>
    <row r="2787" spans="1:8" ht="12.75">
      <c r="A2787"/>
      <c r="B2787"/>
      <c r="C2787"/>
      <c r="D2787"/>
      <c r="E2787" s="7"/>
      <c r="F2787" s="7"/>
      <c r="G2787"/>
      <c r="H2787"/>
    </row>
    <row r="2788" spans="1:8" ht="12.75">
      <c r="A2788"/>
      <c r="B2788"/>
      <c r="C2788"/>
      <c r="D2788"/>
      <c r="E2788" s="7"/>
      <c r="F2788" s="7"/>
      <c r="G2788"/>
      <c r="H2788"/>
    </row>
    <row r="2789" spans="1:8" ht="12.75">
      <c r="A2789"/>
      <c r="B2789"/>
      <c r="C2789"/>
      <c r="D2789"/>
      <c r="E2789" s="7"/>
      <c r="F2789" s="7"/>
      <c r="G2789"/>
      <c r="H2789"/>
    </row>
    <row r="2790" spans="1:8" ht="12.75">
      <c r="A2790"/>
      <c r="B2790"/>
      <c r="C2790"/>
      <c r="D2790"/>
      <c r="E2790" s="7"/>
      <c r="F2790" s="7"/>
      <c r="G2790"/>
      <c r="H2790"/>
    </row>
    <row r="2791" spans="1:8" ht="12.75">
      <c r="A2791"/>
      <c r="B2791"/>
      <c r="C2791"/>
      <c r="D2791"/>
      <c r="E2791" s="7"/>
      <c r="F2791" s="7"/>
      <c r="G2791"/>
      <c r="H2791"/>
    </row>
    <row r="2792" spans="1:8" ht="12.75">
      <c r="A2792"/>
      <c r="B2792"/>
      <c r="C2792"/>
      <c r="D2792"/>
      <c r="E2792" s="7"/>
      <c r="F2792" s="7"/>
      <c r="G2792"/>
      <c r="H2792"/>
    </row>
    <row r="2793" spans="1:8" ht="12.75">
      <c r="A2793"/>
      <c r="B2793"/>
      <c r="C2793"/>
      <c r="D2793"/>
      <c r="E2793" s="7"/>
      <c r="F2793" s="7"/>
      <c r="G2793"/>
      <c r="H2793"/>
    </row>
    <row r="2794" spans="1:8" ht="12.75">
      <c r="A2794"/>
      <c r="B2794"/>
      <c r="C2794"/>
      <c r="D2794"/>
      <c r="E2794" s="7"/>
      <c r="F2794" s="7"/>
      <c r="G2794"/>
      <c r="H2794"/>
    </row>
    <row r="2795" spans="1:8" ht="12.75">
      <c r="A2795"/>
      <c r="B2795"/>
      <c r="C2795"/>
      <c r="D2795"/>
      <c r="E2795" s="7"/>
      <c r="F2795" s="7"/>
      <c r="G2795"/>
      <c r="H2795"/>
    </row>
    <row r="2796" spans="1:8" ht="12.75">
      <c r="A2796"/>
      <c r="B2796"/>
      <c r="C2796"/>
      <c r="D2796"/>
      <c r="E2796" s="7"/>
      <c r="F2796" s="7"/>
      <c r="G2796"/>
      <c r="H2796"/>
    </row>
    <row r="2797" spans="1:8" ht="12.75">
      <c r="A2797"/>
      <c r="B2797"/>
      <c r="C2797"/>
      <c r="D2797"/>
      <c r="E2797" s="7"/>
      <c r="F2797" s="7"/>
      <c r="G2797"/>
      <c r="H2797"/>
    </row>
    <row r="2798" spans="1:8" ht="12.75">
      <c r="A2798"/>
      <c r="B2798"/>
      <c r="C2798"/>
      <c r="D2798"/>
      <c r="E2798" s="7"/>
      <c r="F2798" s="7"/>
      <c r="G2798"/>
      <c r="H2798"/>
    </row>
    <row r="2799" spans="1:8" ht="12.75">
      <c r="A2799"/>
      <c r="B2799"/>
      <c r="C2799"/>
      <c r="D2799"/>
      <c r="E2799" s="7"/>
      <c r="F2799" s="7"/>
      <c r="G2799"/>
      <c r="H2799"/>
    </row>
    <row r="2800" spans="1:8" ht="12.75">
      <c r="A2800"/>
      <c r="B2800"/>
      <c r="C2800"/>
      <c r="D2800"/>
      <c r="E2800" s="7"/>
      <c r="F2800" s="7"/>
      <c r="G2800"/>
      <c r="H2800"/>
    </row>
    <row r="2801" spans="1:8" ht="12.75">
      <c r="A2801"/>
      <c r="B2801"/>
      <c r="C2801"/>
      <c r="D2801"/>
      <c r="E2801" s="7"/>
      <c r="F2801" s="7"/>
      <c r="G2801"/>
      <c r="H2801"/>
    </row>
    <row r="2802" spans="1:8" ht="12.75">
      <c r="A2802"/>
      <c r="B2802"/>
      <c r="C2802"/>
      <c r="D2802"/>
      <c r="E2802" s="7"/>
      <c r="F2802" s="7"/>
      <c r="G2802"/>
      <c r="H2802"/>
    </row>
    <row r="2803" spans="1:8" ht="12.75">
      <c r="A2803"/>
      <c r="B2803"/>
      <c r="C2803"/>
      <c r="D2803"/>
      <c r="E2803" s="7"/>
      <c r="F2803" s="7"/>
      <c r="G2803"/>
      <c r="H2803"/>
    </row>
    <row r="2804" spans="1:8" ht="12.75">
      <c r="A2804"/>
      <c r="B2804"/>
      <c r="C2804"/>
      <c r="D2804"/>
      <c r="E2804" s="7"/>
      <c r="F2804" s="7"/>
      <c r="G2804"/>
      <c r="H2804"/>
    </row>
    <row r="2805" spans="1:8" ht="12.75">
      <c r="A2805"/>
      <c r="B2805"/>
      <c r="C2805"/>
      <c r="D2805"/>
      <c r="E2805" s="7"/>
      <c r="F2805" s="7"/>
      <c r="G2805"/>
      <c r="H2805"/>
    </row>
    <row r="2806" spans="1:8" ht="12.75">
      <c r="A2806"/>
      <c r="B2806"/>
      <c r="C2806"/>
      <c r="D2806"/>
      <c r="E2806" s="7"/>
      <c r="F2806" s="7"/>
      <c r="G2806"/>
      <c r="H2806"/>
    </row>
    <row r="2807" spans="1:8" ht="12.75">
      <c r="A2807"/>
      <c r="B2807"/>
      <c r="C2807"/>
      <c r="D2807"/>
      <c r="E2807" s="7"/>
      <c r="F2807" s="7"/>
      <c r="G2807"/>
      <c r="H2807"/>
    </row>
    <row r="2808" spans="1:8" ht="12.75">
      <c r="A2808"/>
      <c r="B2808"/>
      <c r="C2808"/>
      <c r="D2808"/>
      <c r="E2808" s="7"/>
      <c r="F2808" s="7"/>
      <c r="G2808"/>
      <c r="H2808"/>
    </row>
    <row r="2809" spans="1:8" ht="12.75">
      <c r="A2809"/>
      <c r="B2809"/>
      <c r="C2809"/>
      <c r="D2809"/>
      <c r="E2809" s="7"/>
      <c r="F2809" s="7"/>
      <c r="G2809"/>
      <c r="H2809"/>
    </row>
    <row r="2810" spans="1:8" ht="12.75">
      <c r="A2810"/>
      <c r="B2810"/>
      <c r="C2810"/>
      <c r="D2810"/>
      <c r="E2810" s="7"/>
      <c r="F2810" s="7"/>
      <c r="G2810"/>
      <c r="H2810"/>
    </row>
    <row r="2811" spans="1:8" ht="12.75">
      <c r="A2811"/>
      <c r="B2811"/>
      <c r="C2811"/>
      <c r="D2811"/>
      <c r="E2811" s="7"/>
      <c r="F2811" s="7"/>
      <c r="G2811"/>
      <c r="H2811"/>
    </row>
    <row r="2812" spans="1:8" ht="12.75">
      <c r="A2812"/>
      <c r="B2812"/>
      <c r="C2812"/>
      <c r="D2812"/>
      <c r="E2812" s="7"/>
      <c r="F2812" s="7"/>
      <c r="G2812"/>
      <c r="H2812"/>
    </row>
    <row r="2813" spans="1:8" ht="12.75">
      <c r="A2813"/>
      <c r="B2813"/>
      <c r="C2813"/>
      <c r="D2813"/>
      <c r="E2813" s="7"/>
      <c r="F2813" s="7"/>
      <c r="G2813"/>
      <c r="H2813"/>
    </row>
    <row r="2814" spans="1:8" ht="12.75">
      <c r="A2814"/>
      <c r="B2814"/>
      <c r="C2814"/>
      <c r="D2814"/>
      <c r="E2814" s="7"/>
      <c r="F2814" s="7"/>
      <c r="G2814"/>
      <c r="H2814"/>
    </row>
    <row r="2815" spans="1:8" ht="12.75">
      <c r="A2815"/>
      <c r="B2815"/>
      <c r="C2815"/>
      <c r="D2815"/>
      <c r="E2815" s="7"/>
      <c r="F2815" s="7"/>
      <c r="G2815"/>
      <c r="H2815"/>
    </row>
    <row r="2816" spans="1:8" ht="12.75">
      <c r="A2816"/>
      <c r="B2816"/>
      <c r="C2816"/>
      <c r="D2816"/>
      <c r="E2816" s="7"/>
      <c r="F2816" s="7"/>
      <c r="G2816"/>
      <c r="H2816"/>
    </row>
    <row r="2817" spans="1:8" ht="12.75">
      <c r="A2817"/>
      <c r="B2817"/>
      <c r="C2817"/>
      <c r="D2817"/>
      <c r="E2817" s="7"/>
      <c r="F2817" s="7"/>
      <c r="G2817"/>
      <c r="H2817"/>
    </row>
    <row r="2818" spans="1:8" ht="12.75">
      <c r="A2818"/>
      <c r="B2818"/>
      <c r="C2818"/>
      <c r="D2818"/>
      <c r="E2818" s="7"/>
      <c r="F2818" s="7"/>
      <c r="G2818"/>
      <c r="H2818"/>
    </row>
    <row r="2819" spans="1:8" ht="12.75">
      <c r="A2819"/>
      <c r="B2819"/>
      <c r="C2819"/>
      <c r="D2819"/>
      <c r="E2819" s="7"/>
      <c r="F2819" s="7"/>
      <c r="G2819"/>
      <c r="H2819"/>
    </row>
    <row r="2820" spans="1:8" ht="12.75">
      <c r="A2820"/>
      <c r="B2820"/>
      <c r="C2820"/>
      <c r="D2820"/>
      <c r="E2820" s="7"/>
      <c r="F2820" s="7"/>
      <c r="G2820"/>
      <c r="H2820"/>
    </row>
    <row r="2821" spans="1:8" ht="12.75">
      <c r="A2821"/>
      <c r="B2821"/>
      <c r="C2821"/>
      <c r="D2821"/>
      <c r="E2821" s="7"/>
      <c r="F2821" s="7"/>
      <c r="G2821"/>
      <c r="H2821"/>
    </row>
    <row r="2822" spans="1:8" ht="12.75">
      <c r="A2822"/>
      <c r="B2822"/>
      <c r="C2822"/>
      <c r="D2822"/>
      <c r="E2822" s="7"/>
      <c r="F2822" s="7"/>
      <c r="G2822"/>
      <c r="H2822"/>
    </row>
    <row r="2823" spans="1:8" ht="12.75">
      <c r="A2823"/>
      <c r="B2823"/>
      <c r="C2823"/>
      <c r="D2823"/>
      <c r="E2823" s="7"/>
      <c r="F2823" s="7"/>
      <c r="G2823"/>
      <c r="H2823"/>
    </row>
    <row r="2824" spans="1:8" ht="12.75">
      <c r="A2824"/>
      <c r="B2824"/>
      <c r="C2824"/>
      <c r="D2824"/>
      <c r="E2824" s="7"/>
      <c r="F2824" s="7"/>
      <c r="G2824"/>
      <c r="H2824"/>
    </row>
    <row r="2825" spans="1:8" ht="12.75">
      <c r="A2825"/>
      <c r="B2825"/>
      <c r="C2825"/>
      <c r="D2825"/>
      <c r="E2825" s="7"/>
      <c r="F2825" s="7"/>
      <c r="G2825"/>
      <c r="H2825"/>
    </row>
    <row r="2826" spans="1:8" ht="12.75">
      <c r="A2826"/>
      <c r="B2826"/>
      <c r="C2826"/>
      <c r="D2826"/>
      <c r="E2826" s="7"/>
      <c r="F2826" s="7"/>
      <c r="G2826"/>
      <c r="H2826"/>
    </row>
    <row r="2827" spans="1:8" ht="12.75">
      <c r="A2827"/>
      <c r="B2827"/>
      <c r="C2827"/>
      <c r="D2827"/>
      <c r="E2827" s="7"/>
      <c r="F2827" s="7"/>
      <c r="G2827"/>
      <c r="H2827"/>
    </row>
    <row r="2828" spans="1:8" ht="12.75">
      <c r="A2828"/>
      <c r="B2828"/>
      <c r="C2828"/>
      <c r="D2828"/>
      <c r="E2828" s="7"/>
      <c r="F2828" s="7"/>
      <c r="G2828"/>
      <c r="H2828"/>
    </row>
    <row r="2829" spans="1:8" ht="12.75">
      <c r="A2829"/>
      <c r="B2829"/>
      <c r="C2829"/>
      <c r="D2829"/>
      <c r="E2829" s="7"/>
      <c r="F2829" s="7"/>
      <c r="G2829"/>
      <c r="H2829"/>
    </row>
    <row r="2830" spans="1:8" ht="12.75">
      <c r="A2830"/>
      <c r="B2830"/>
      <c r="C2830"/>
      <c r="D2830"/>
      <c r="E2830" s="7"/>
      <c r="F2830" s="7"/>
      <c r="G2830"/>
      <c r="H2830"/>
    </row>
    <row r="2831" spans="1:8" ht="12.75">
      <c r="A2831"/>
      <c r="B2831"/>
      <c r="C2831"/>
      <c r="D2831"/>
      <c r="E2831" s="7"/>
      <c r="F2831" s="7"/>
      <c r="G2831"/>
      <c r="H2831"/>
    </row>
    <row r="2832" spans="1:8" ht="12.75">
      <c r="A2832"/>
      <c r="B2832"/>
      <c r="C2832"/>
      <c r="D2832"/>
      <c r="E2832" s="7"/>
      <c r="F2832" s="7"/>
      <c r="G2832"/>
      <c r="H2832"/>
    </row>
    <row r="2833" spans="1:8" ht="12.75">
      <c r="A2833"/>
      <c r="B2833"/>
      <c r="C2833"/>
      <c r="D2833"/>
      <c r="E2833" s="7"/>
      <c r="F2833" s="7"/>
      <c r="G2833"/>
      <c r="H2833"/>
    </row>
    <row r="2834" spans="1:8" ht="12.75">
      <c r="A2834"/>
      <c r="B2834"/>
      <c r="C2834"/>
      <c r="D2834"/>
      <c r="E2834" s="7"/>
      <c r="F2834" s="7"/>
      <c r="G2834"/>
      <c r="H2834"/>
    </row>
    <row r="2835" spans="1:8" ht="12.75">
      <c r="A2835"/>
      <c r="B2835"/>
      <c r="C2835"/>
      <c r="D2835"/>
      <c r="E2835" s="7"/>
      <c r="F2835" s="7"/>
      <c r="G2835"/>
      <c r="H2835"/>
    </row>
    <row r="2836" spans="1:8" ht="12.75">
      <c r="A2836"/>
      <c r="B2836"/>
      <c r="C2836"/>
      <c r="D2836"/>
      <c r="E2836" s="7"/>
      <c r="F2836" s="7"/>
      <c r="G2836"/>
      <c r="H2836"/>
    </row>
    <row r="2837" spans="1:8" ht="12.75">
      <c r="A2837"/>
      <c r="B2837"/>
      <c r="C2837"/>
      <c r="D2837"/>
      <c r="E2837" s="7"/>
      <c r="F2837" s="7"/>
      <c r="G2837"/>
      <c r="H2837"/>
    </row>
    <row r="2838" spans="1:8" ht="12.75">
      <c r="A2838"/>
      <c r="B2838"/>
      <c r="C2838"/>
      <c r="D2838"/>
      <c r="E2838" s="7"/>
      <c r="F2838" s="7"/>
      <c r="G2838"/>
      <c r="H2838"/>
    </row>
    <row r="2839" spans="1:8" ht="12.75">
      <c r="A2839"/>
      <c r="B2839"/>
      <c r="C2839"/>
      <c r="D2839"/>
      <c r="E2839" s="7"/>
      <c r="F2839" s="7"/>
      <c r="G2839"/>
      <c r="H2839"/>
    </row>
    <row r="2840" spans="1:8" ht="12.75">
      <c r="A2840"/>
      <c r="B2840"/>
      <c r="C2840"/>
      <c r="D2840"/>
      <c r="E2840" s="7"/>
      <c r="F2840" s="7"/>
      <c r="G2840"/>
      <c r="H2840"/>
    </row>
    <row r="2841" spans="1:8" ht="12.75">
      <c r="A2841"/>
      <c r="B2841"/>
      <c r="C2841"/>
      <c r="D2841"/>
      <c r="E2841" s="7"/>
      <c r="F2841" s="7"/>
      <c r="G2841"/>
      <c r="H2841"/>
    </row>
    <row r="2842" spans="1:8" ht="12.75">
      <c r="A2842"/>
      <c r="B2842"/>
      <c r="C2842"/>
      <c r="D2842"/>
      <c r="E2842" s="7"/>
      <c r="F2842" s="7"/>
      <c r="G2842"/>
      <c r="H2842"/>
    </row>
    <row r="2843" spans="1:8" ht="12.75">
      <c r="A2843"/>
      <c r="B2843"/>
      <c r="C2843"/>
      <c r="D2843"/>
      <c r="E2843" s="7"/>
      <c r="F2843" s="7"/>
      <c r="G2843"/>
      <c r="H2843"/>
    </row>
    <row r="2844" spans="1:8" ht="12.75">
      <c r="A2844"/>
      <c r="B2844"/>
      <c r="C2844"/>
      <c r="D2844"/>
      <c r="E2844" s="7"/>
      <c r="F2844" s="7"/>
      <c r="G2844"/>
      <c r="H2844"/>
    </row>
    <row r="2845" spans="1:8" ht="12.75">
      <c r="A2845"/>
      <c r="B2845"/>
      <c r="C2845"/>
      <c r="D2845"/>
      <c r="E2845" s="7"/>
      <c r="F2845" s="7"/>
      <c r="G2845"/>
      <c r="H2845"/>
    </row>
    <row r="2846" spans="1:8" ht="12.75">
      <c r="A2846"/>
      <c r="B2846"/>
      <c r="C2846"/>
      <c r="D2846"/>
      <c r="E2846" s="7"/>
      <c r="F2846" s="7"/>
      <c r="G2846"/>
      <c r="H2846"/>
    </row>
    <row r="2847" spans="1:8" ht="12.75">
      <c r="A2847"/>
      <c r="B2847"/>
      <c r="C2847"/>
      <c r="D2847"/>
      <c r="E2847" s="7"/>
      <c r="F2847" s="7"/>
      <c r="G2847"/>
      <c r="H2847"/>
    </row>
    <row r="2848" spans="1:8" ht="12.75">
      <c r="A2848"/>
      <c r="B2848"/>
      <c r="C2848"/>
      <c r="D2848"/>
      <c r="E2848" s="7"/>
      <c r="F2848" s="7"/>
      <c r="G2848"/>
      <c r="H2848"/>
    </row>
    <row r="2849" spans="1:8" ht="12.75">
      <c r="A2849"/>
      <c r="B2849"/>
      <c r="C2849"/>
      <c r="D2849"/>
      <c r="E2849" s="7"/>
      <c r="F2849" s="7"/>
      <c r="G2849"/>
      <c r="H2849"/>
    </row>
    <row r="2850" spans="1:8" ht="12.75">
      <c r="A2850"/>
      <c r="B2850"/>
      <c r="C2850"/>
      <c r="D2850"/>
      <c r="E2850" s="7"/>
      <c r="F2850" s="7"/>
      <c r="G2850"/>
      <c r="H2850"/>
    </row>
    <row r="2851" spans="1:8" ht="12.75">
      <c r="A2851"/>
      <c r="B2851"/>
      <c r="C2851"/>
      <c r="D2851"/>
      <c r="E2851" s="7"/>
      <c r="F2851" s="7"/>
      <c r="G2851"/>
      <c r="H2851"/>
    </row>
    <row r="2852" spans="1:8" ht="12.75">
      <c r="A2852"/>
      <c r="B2852"/>
      <c r="C2852"/>
      <c r="D2852"/>
      <c r="E2852" s="7"/>
      <c r="F2852" s="7"/>
      <c r="G2852"/>
      <c r="H2852"/>
    </row>
    <row r="2853" spans="1:8" ht="12.75">
      <c r="A2853"/>
      <c r="B2853"/>
      <c r="C2853"/>
      <c r="D2853"/>
      <c r="E2853" s="7"/>
      <c r="F2853" s="7"/>
      <c r="G2853"/>
      <c r="H2853"/>
    </row>
    <row r="2854" spans="1:8" ht="12.75">
      <c r="A2854"/>
      <c r="B2854"/>
      <c r="C2854"/>
      <c r="D2854"/>
      <c r="E2854" s="7"/>
      <c r="F2854" s="7"/>
      <c r="G2854"/>
      <c r="H2854"/>
    </row>
    <row r="2855" spans="1:8" ht="12.75">
      <c r="A2855"/>
      <c r="B2855"/>
      <c r="C2855"/>
      <c r="D2855"/>
      <c r="E2855" s="7"/>
      <c r="F2855" s="7"/>
      <c r="G2855"/>
      <c r="H2855"/>
    </row>
    <row r="2856" spans="1:8" ht="12.75">
      <c r="A2856"/>
      <c r="B2856"/>
      <c r="C2856"/>
      <c r="D2856"/>
      <c r="E2856" s="7"/>
      <c r="F2856" s="7"/>
      <c r="G2856"/>
      <c r="H2856"/>
    </row>
    <row r="2857" spans="1:8" ht="12.75">
      <c r="A2857"/>
      <c r="B2857"/>
      <c r="C2857"/>
      <c r="D2857"/>
      <c r="E2857" s="7"/>
      <c r="F2857" s="7"/>
      <c r="G2857"/>
      <c r="H2857"/>
    </row>
    <row r="2858" spans="1:8" ht="12.75">
      <c r="A2858"/>
      <c r="B2858"/>
      <c r="C2858"/>
      <c r="D2858"/>
      <c r="E2858" s="7"/>
      <c r="F2858" s="7"/>
      <c r="G2858"/>
      <c r="H2858"/>
    </row>
    <row r="2859" spans="1:8" ht="12.75">
      <c r="A2859"/>
      <c r="B2859"/>
      <c r="C2859"/>
      <c r="D2859"/>
      <c r="E2859" s="7"/>
      <c r="F2859" s="7"/>
      <c r="G2859"/>
      <c r="H2859"/>
    </row>
    <row r="2860" spans="1:8" ht="12.75">
      <c r="A2860"/>
      <c r="B2860"/>
      <c r="C2860"/>
      <c r="D2860"/>
      <c r="E2860" s="7"/>
      <c r="F2860" s="7"/>
      <c r="G2860"/>
      <c r="H2860"/>
    </row>
    <row r="2861" spans="1:8" ht="12.75">
      <c r="A2861"/>
      <c r="B2861"/>
      <c r="C2861"/>
      <c r="D2861"/>
      <c r="E2861" s="7"/>
      <c r="F2861" s="7"/>
      <c r="G2861"/>
      <c r="H2861"/>
    </row>
    <row r="2862" spans="1:8" ht="12.75">
      <c r="A2862"/>
      <c r="B2862"/>
      <c r="C2862"/>
      <c r="D2862"/>
      <c r="E2862" s="7"/>
      <c r="F2862" s="7"/>
      <c r="G2862"/>
      <c r="H2862"/>
    </row>
    <row r="2863" spans="1:8" ht="12.75">
      <c r="A2863"/>
      <c r="B2863"/>
      <c r="C2863"/>
      <c r="D2863"/>
      <c r="E2863" s="7"/>
      <c r="F2863" s="7"/>
      <c r="G2863"/>
      <c r="H2863"/>
    </row>
    <row r="2864" spans="1:8" ht="12.75">
      <c r="A2864"/>
      <c r="B2864"/>
      <c r="C2864"/>
      <c r="D2864"/>
      <c r="E2864" s="7"/>
      <c r="F2864" s="7"/>
      <c r="G2864"/>
      <c r="H2864"/>
    </row>
    <row r="2865" spans="1:8" ht="12.75">
      <c r="A2865"/>
      <c r="B2865"/>
      <c r="C2865"/>
      <c r="D2865"/>
      <c r="E2865" s="7"/>
      <c r="F2865" s="7"/>
      <c r="G2865"/>
      <c r="H2865"/>
    </row>
    <row r="2866" spans="1:8" ht="12.75">
      <c r="A2866"/>
      <c r="B2866"/>
      <c r="C2866"/>
      <c r="D2866"/>
      <c r="E2866" s="7"/>
      <c r="F2866" s="7"/>
      <c r="G2866"/>
      <c r="H2866"/>
    </row>
    <row r="2867" spans="1:8" ht="12.75">
      <c r="A2867"/>
      <c r="B2867"/>
      <c r="C2867"/>
      <c r="D2867"/>
      <c r="E2867" s="7"/>
      <c r="F2867" s="7"/>
      <c r="G2867"/>
      <c r="H2867"/>
    </row>
    <row r="2868" spans="1:8" ht="12.75">
      <c r="A2868"/>
      <c r="B2868"/>
      <c r="C2868"/>
      <c r="D2868"/>
      <c r="E2868" s="7"/>
      <c r="F2868" s="7"/>
      <c r="G2868"/>
      <c r="H2868"/>
    </row>
    <row r="2869" spans="1:8" ht="12.75">
      <c r="A2869"/>
      <c r="B2869"/>
      <c r="C2869"/>
      <c r="D2869"/>
      <c r="E2869" s="7"/>
      <c r="F2869" s="7"/>
      <c r="G2869"/>
      <c r="H2869"/>
    </row>
    <row r="2870" spans="1:8" ht="12.75">
      <c r="A2870"/>
      <c r="B2870"/>
      <c r="C2870"/>
      <c r="D2870"/>
      <c r="E2870" s="7"/>
      <c r="F2870" s="7"/>
      <c r="G2870"/>
      <c r="H2870"/>
    </row>
    <row r="2871" spans="1:8" ht="12.75">
      <c r="A2871"/>
      <c r="B2871"/>
      <c r="C2871"/>
      <c r="D2871"/>
      <c r="E2871" s="7"/>
      <c r="F2871" s="7"/>
      <c r="G2871"/>
      <c r="H2871"/>
    </row>
    <row r="2872" spans="1:8" ht="12.75">
      <c r="A2872"/>
      <c r="B2872"/>
      <c r="C2872"/>
      <c r="D2872"/>
      <c r="E2872" s="7"/>
      <c r="F2872" s="7"/>
      <c r="G2872"/>
      <c r="H2872"/>
    </row>
    <row r="2873" spans="1:8" ht="12.75">
      <c r="A2873"/>
      <c r="B2873"/>
      <c r="C2873"/>
      <c r="D2873"/>
      <c r="E2873" s="7"/>
      <c r="F2873" s="7"/>
      <c r="G2873"/>
      <c r="H2873"/>
    </row>
    <row r="2874" spans="1:8" ht="12.75">
      <c r="A2874"/>
      <c r="B2874"/>
      <c r="C2874"/>
      <c r="D2874"/>
      <c r="E2874" s="7"/>
      <c r="F2874" s="7"/>
      <c r="G2874"/>
      <c r="H2874"/>
    </row>
    <row r="2875" spans="1:8" ht="12.75">
      <c r="A2875"/>
      <c r="B2875"/>
      <c r="C2875"/>
      <c r="D2875"/>
      <c r="E2875" s="7"/>
      <c r="F2875" s="7"/>
      <c r="G2875"/>
      <c r="H2875"/>
    </row>
    <row r="2876" spans="1:8" ht="12.75">
      <c r="A2876"/>
      <c r="B2876"/>
      <c r="C2876"/>
      <c r="D2876"/>
      <c r="E2876" s="7"/>
      <c r="F2876" s="7"/>
      <c r="G2876"/>
      <c r="H2876"/>
    </row>
    <row r="2877" spans="1:8" ht="12.75">
      <c r="A2877"/>
      <c r="B2877"/>
      <c r="C2877"/>
      <c r="D2877"/>
      <c r="E2877" s="7"/>
      <c r="F2877" s="7"/>
      <c r="G2877"/>
      <c r="H2877"/>
    </row>
    <row r="2878" spans="1:8" ht="12.75">
      <c r="A2878"/>
      <c r="B2878"/>
      <c r="C2878"/>
      <c r="D2878"/>
      <c r="E2878" s="7"/>
      <c r="F2878" s="7"/>
      <c r="G2878"/>
      <c r="H2878"/>
    </row>
    <row r="2879" spans="1:8" ht="12.75">
      <c r="A2879"/>
      <c r="B2879"/>
      <c r="C2879"/>
      <c r="D2879"/>
      <c r="E2879" s="7"/>
      <c r="F2879" s="7"/>
      <c r="G2879"/>
      <c r="H2879"/>
    </row>
    <row r="2880" spans="1:8" ht="12.75">
      <c r="A2880"/>
      <c r="B2880"/>
      <c r="C2880"/>
      <c r="D2880"/>
      <c r="E2880" s="7"/>
      <c r="F2880" s="7"/>
      <c r="G2880"/>
      <c r="H2880"/>
    </row>
    <row r="2881" spans="1:8" ht="12.75">
      <c r="A2881"/>
      <c r="B2881"/>
      <c r="C2881"/>
      <c r="D2881"/>
      <c r="E2881" s="7"/>
      <c r="F2881" s="7"/>
      <c r="G2881"/>
      <c r="H2881"/>
    </row>
    <row r="2882" spans="1:8" ht="12.75">
      <c r="A2882"/>
      <c r="B2882"/>
      <c r="C2882"/>
      <c r="D2882"/>
      <c r="E2882" s="7"/>
      <c r="F2882" s="7"/>
      <c r="G2882"/>
      <c r="H2882"/>
    </row>
    <row r="2883" spans="1:8" ht="12.75">
      <c r="A2883"/>
      <c r="B2883"/>
      <c r="C2883"/>
      <c r="D2883"/>
      <c r="E2883" s="7"/>
      <c r="F2883" s="7"/>
      <c r="G2883"/>
      <c r="H2883"/>
    </row>
    <row r="2884" spans="1:8" ht="12.75">
      <c r="A2884"/>
      <c r="B2884"/>
      <c r="C2884"/>
      <c r="D2884"/>
      <c r="E2884" s="7"/>
      <c r="F2884" s="7"/>
      <c r="G2884"/>
      <c r="H2884"/>
    </row>
    <row r="2885" spans="1:8" ht="12.75">
      <c r="A2885"/>
      <c r="B2885"/>
      <c r="C2885"/>
      <c r="D2885"/>
      <c r="E2885" s="7"/>
      <c r="F2885" s="7"/>
      <c r="G2885"/>
      <c r="H2885"/>
    </row>
    <row r="2886" spans="1:8" ht="12.75">
      <c r="A2886"/>
      <c r="B2886"/>
      <c r="C2886"/>
      <c r="D2886"/>
      <c r="E2886" s="7"/>
      <c r="F2886" s="7"/>
      <c r="G2886"/>
      <c r="H2886"/>
    </row>
    <row r="2887" spans="1:8" ht="12.75">
      <c r="A2887"/>
      <c r="B2887"/>
      <c r="C2887"/>
      <c r="D2887"/>
      <c r="E2887" s="7"/>
      <c r="F2887" s="7"/>
      <c r="G2887"/>
      <c r="H2887"/>
    </row>
    <row r="2888" spans="1:8" ht="12.75">
      <c r="A2888"/>
      <c r="B2888"/>
      <c r="C2888"/>
      <c r="D2888"/>
      <c r="E2888" s="7"/>
      <c r="F2888" s="7"/>
      <c r="G2888"/>
      <c r="H2888"/>
    </row>
    <row r="2889" spans="1:8" ht="12.75">
      <c r="A2889"/>
      <c r="B2889"/>
      <c r="C2889"/>
      <c r="D2889"/>
      <c r="E2889" s="7"/>
      <c r="F2889" s="7"/>
      <c r="G2889"/>
      <c r="H2889"/>
    </row>
    <row r="2890" spans="1:8" ht="12.75">
      <c r="A2890"/>
      <c r="B2890"/>
      <c r="C2890"/>
      <c r="D2890"/>
      <c r="E2890" s="7"/>
      <c r="F2890" s="7"/>
      <c r="G2890"/>
      <c r="H2890"/>
    </row>
    <row r="2891" spans="1:8" ht="12.75">
      <c r="A2891"/>
      <c r="B2891"/>
      <c r="C2891"/>
      <c r="D2891"/>
      <c r="E2891" s="7"/>
      <c r="F2891" s="7"/>
      <c r="G2891"/>
      <c r="H2891"/>
    </row>
    <row r="2892" spans="1:8" ht="12.75">
      <c r="A2892"/>
      <c r="B2892"/>
      <c r="C2892"/>
      <c r="D2892"/>
      <c r="E2892" s="7"/>
      <c r="F2892" s="7"/>
      <c r="G2892"/>
      <c r="H2892"/>
    </row>
    <row r="2893" spans="1:8" ht="12.75">
      <c r="A2893"/>
      <c r="B2893"/>
      <c r="C2893"/>
      <c r="D2893"/>
      <c r="E2893" s="7"/>
      <c r="F2893" s="7"/>
      <c r="G2893"/>
      <c r="H2893"/>
    </row>
    <row r="2894" spans="1:8" ht="12.75">
      <c r="A2894"/>
      <c r="B2894"/>
      <c r="C2894"/>
      <c r="D2894"/>
      <c r="E2894" s="7"/>
      <c r="F2894" s="7"/>
      <c r="G2894"/>
      <c r="H2894"/>
    </row>
    <row r="2895" spans="1:8" ht="12.75">
      <c r="A2895"/>
      <c r="B2895"/>
      <c r="C2895"/>
      <c r="D2895"/>
      <c r="E2895" s="7"/>
      <c r="F2895" s="7"/>
      <c r="G2895"/>
      <c r="H2895"/>
    </row>
    <row r="2896" spans="1:8" ht="12.75">
      <c r="A2896"/>
      <c r="B2896"/>
      <c r="C2896"/>
      <c r="D2896"/>
      <c r="E2896" s="7"/>
      <c r="F2896" s="7"/>
      <c r="G2896"/>
      <c r="H2896"/>
    </row>
    <row r="2897" spans="1:8" ht="12.75">
      <c r="A2897"/>
      <c r="B2897"/>
      <c r="C2897"/>
      <c r="D2897"/>
      <c r="E2897" s="7"/>
      <c r="F2897" s="7"/>
      <c r="G2897"/>
      <c r="H2897"/>
    </row>
    <row r="2898" spans="1:8" ht="12.75">
      <c r="A2898"/>
      <c r="B2898"/>
      <c r="C2898"/>
      <c r="D2898"/>
      <c r="E2898" s="7"/>
      <c r="F2898" s="7"/>
      <c r="G2898"/>
      <c r="H2898"/>
    </row>
    <row r="2899" spans="1:8" ht="12.75">
      <c r="A2899"/>
      <c r="B2899"/>
      <c r="C2899"/>
      <c r="D2899"/>
      <c r="E2899" s="7"/>
      <c r="F2899" s="7"/>
      <c r="G2899"/>
      <c r="H2899"/>
    </row>
    <row r="2900" spans="1:8" ht="12.75">
      <c r="A2900"/>
      <c r="B2900"/>
      <c r="C2900"/>
      <c r="D2900"/>
      <c r="E2900" s="7"/>
      <c r="F2900" s="7"/>
      <c r="G2900"/>
      <c r="H2900"/>
    </row>
    <row r="2901" spans="1:8" ht="12.75">
      <c r="A2901"/>
      <c r="B2901"/>
      <c r="C2901"/>
      <c r="D2901"/>
      <c r="E2901" s="7"/>
      <c r="F2901" s="7"/>
      <c r="G2901"/>
      <c r="H2901"/>
    </row>
    <row r="2902" spans="1:8" ht="12.75">
      <c r="A2902"/>
      <c r="B2902"/>
      <c r="C2902"/>
      <c r="D2902"/>
      <c r="E2902" s="7"/>
      <c r="F2902" s="7"/>
      <c r="G2902"/>
      <c r="H2902"/>
    </row>
    <row r="2903" spans="1:8" ht="12.75">
      <c r="A2903"/>
      <c r="B2903"/>
      <c r="C2903"/>
      <c r="D2903"/>
      <c r="E2903" s="7"/>
      <c r="F2903" s="7"/>
      <c r="G2903"/>
      <c r="H2903"/>
    </row>
    <row r="2904" spans="1:8" ht="12.75">
      <c r="A2904"/>
      <c r="B2904"/>
      <c r="C2904"/>
      <c r="D2904"/>
      <c r="E2904" s="7"/>
      <c r="F2904" s="7"/>
      <c r="G2904"/>
      <c r="H2904"/>
    </row>
    <row r="2905" spans="1:8" ht="12.75">
      <c r="A2905"/>
      <c r="B2905"/>
      <c r="C2905"/>
      <c r="D2905"/>
      <c r="E2905" s="7"/>
      <c r="F2905" s="7"/>
      <c r="G2905"/>
      <c r="H2905"/>
    </row>
    <row r="2906" spans="1:8" ht="12.75">
      <c r="A2906"/>
      <c r="B2906"/>
      <c r="C2906"/>
      <c r="D2906"/>
      <c r="E2906" s="7"/>
      <c r="F2906" s="7"/>
      <c r="G2906"/>
      <c r="H2906"/>
    </row>
    <row r="2907" spans="1:8" ht="12.75">
      <c r="A2907"/>
      <c r="B2907"/>
      <c r="C2907"/>
      <c r="D2907"/>
      <c r="E2907" s="7"/>
      <c r="F2907" s="7"/>
      <c r="G2907"/>
      <c r="H2907"/>
    </row>
    <row r="2908" spans="1:8" ht="12.75">
      <c r="A2908"/>
      <c r="B2908"/>
      <c r="C2908"/>
      <c r="D2908"/>
      <c r="E2908" s="7"/>
      <c r="F2908" s="7"/>
      <c r="G2908"/>
      <c r="H2908"/>
    </row>
    <row r="2909" spans="1:8" ht="12.75">
      <c r="A2909"/>
      <c r="B2909"/>
      <c r="C2909"/>
      <c r="D2909"/>
      <c r="E2909" s="7"/>
      <c r="F2909" s="7"/>
      <c r="G2909"/>
      <c r="H2909"/>
    </row>
    <row r="2910" spans="1:8" ht="12.75">
      <c r="A2910"/>
      <c r="B2910"/>
      <c r="C2910"/>
      <c r="D2910"/>
      <c r="E2910" s="7"/>
      <c r="F2910" s="7"/>
      <c r="G2910"/>
      <c r="H2910"/>
    </row>
    <row r="2911" spans="1:8" ht="12.75">
      <c r="A2911"/>
      <c r="B2911"/>
      <c r="C2911"/>
      <c r="D2911"/>
      <c r="E2911" s="7"/>
      <c r="F2911" s="7"/>
      <c r="G2911"/>
      <c r="H2911"/>
    </row>
    <row r="2912" spans="1:8" ht="12.75">
      <c r="A2912"/>
      <c r="B2912"/>
      <c r="C2912"/>
      <c r="D2912"/>
      <c r="E2912" s="7"/>
      <c r="F2912" s="7"/>
      <c r="G2912"/>
      <c r="H2912"/>
    </row>
    <row r="2913" spans="1:8" ht="12.75">
      <c r="A2913"/>
      <c r="B2913"/>
      <c r="C2913"/>
      <c r="D2913"/>
      <c r="E2913" s="7"/>
      <c r="F2913" s="7"/>
      <c r="G2913"/>
      <c r="H2913"/>
    </row>
    <row r="2914" spans="1:8" ht="12.75">
      <c r="A2914"/>
      <c r="B2914"/>
      <c r="C2914"/>
      <c r="D2914"/>
      <c r="E2914" s="7"/>
      <c r="F2914" s="7"/>
      <c r="G2914"/>
      <c r="H2914"/>
    </row>
    <row r="2915" spans="1:8" ht="12.75">
      <c r="A2915"/>
      <c r="B2915"/>
      <c r="C2915"/>
      <c r="D2915"/>
      <c r="E2915" s="7"/>
      <c r="F2915" s="7"/>
      <c r="G2915"/>
      <c r="H2915"/>
    </row>
    <row r="2916" spans="1:8" ht="12.75">
      <c r="A2916"/>
      <c r="B2916"/>
      <c r="C2916"/>
      <c r="D2916"/>
      <c r="E2916" s="7"/>
      <c r="F2916" s="7"/>
      <c r="G2916"/>
      <c r="H2916"/>
    </row>
    <row r="2917" spans="1:8" ht="12.75">
      <c r="A2917"/>
      <c r="B2917"/>
      <c r="C2917"/>
      <c r="D2917"/>
      <c r="E2917" s="7"/>
      <c r="F2917" s="7"/>
      <c r="G2917"/>
      <c r="H2917"/>
    </row>
    <row r="2918" spans="1:8" ht="12.75">
      <c r="A2918"/>
      <c r="B2918"/>
      <c r="C2918"/>
      <c r="D2918"/>
      <c r="E2918" s="7"/>
      <c r="F2918" s="7"/>
      <c r="G2918"/>
      <c r="H2918"/>
    </row>
    <row r="2919" spans="1:8" ht="12.75">
      <c r="A2919"/>
      <c r="B2919"/>
      <c r="C2919"/>
      <c r="D2919"/>
      <c r="E2919" s="7"/>
      <c r="F2919" s="7"/>
      <c r="G2919"/>
      <c r="H2919"/>
    </row>
    <row r="2920" spans="1:8" ht="12.75">
      <c r="A2920"/>
      <c r="B2920"/>
      <c r="C2920"/>
      <c r="D2920"/>
      <c r="E2920" s="7"/>
      <c r="F2920" s="7"/>
      <c r="G2920"/>
      <c r="H2920"/>
    </row>
    <row r="2921" spans="1:8" ht="12.75">
      <c r="A2921"/>
      <c r="B2921"/>
      <c r="C2921"/>
      <c r="D2921"/>
      <c r="E2921" s="7"/>
      <c r="F2921" s="7"/>
      <c r="G2921"/>
      <c r="H2921"/>
    </row>
    <row r="2922" spans="1:8" ht="12.75">
      <c r="A2922"/>
      <c r="B2922"/>
      <c r="C2922"/>
      <c r="D2922"/>
      <c r="E2922" s="7"/>
      <c r="F2922" s="7"/>
      <c r="G2922"/>
      <c r="H2922"/>
    </row>
    <row r="2923" spans="1:8" ht="12.75">
      <c r="A2923"/>
      <c r="B2923"/>
      <c r="C2923"/>
      <c r="D2923"/>
      <c r="E2923" s="7"/>
      <c r="F2923" s="7"/>
      <c r="G2923"/>
      <c r="H2923"/>
    </row>
    <row r="2924" spans="1:8" ht="12.75">
      <c r="A2924"/>
      <c r="B2924"/>
      <c r="C2924"/>
      <c r="D2924"/>
      <c r="E2924" s="7"/>
      <c r="F2924" s="7"/>
      <c r="G2924"/>
      <c r="H2924"/>
    </row>
    <row r="2925" spans="1:8" ht="12.75">
      <c r="A2925"/>
      <c r="B2925"/>
      <c r="C2925"/>
      <c r="D2925"/>
      <c r="E2925" s="7"/>
      <c r="F2925" s="7"/>
      <c r="G2925"/>
      <c r="H2925"/>
    </row>
    <row r="2926" spans="1:8" ht="12.75">
      <c r="A2926"/>
      <c r="B2926"/>
      <c r="C2926"/>
      <c r="D2926"/>
      <c r="E2926" s="7"/>
      <c r="F2926" s="7"/>
      <c r="G2926"/>
      <c r="H2926"/>
    </row>
    <row r="2927" spans="1:8" ht="12.75">
      <c r="A2927"/>
      <c r="B2927"/>
      <c r="C2927"/>
      <c r="D2927"/>
      <c r="E2927" s="7"/>
      <c r="F2927" s="7"/>
      <c r="G2927"/>
      <c r="H2927"/>
    </row>
    <row r="2928" spans="1:8" ht="12.75">
      <c r="A2928"/>
      <c r="B2928"/>
      <c r="C2928"/>
      <c r="D2928"/>
      <c r="E2928" s="7"/>
      <c r="F2928" s="7"/>
      <c r="G2928"/>
      <c r="H2928"/>
    </row>
    <row r="2929" spans="1:8" ht="12.75">
      <c r="A2929"/>
      <c r="B2929"/>
      <c r="C2929"/>
      <c r="D2929"/>
      <c r="E2929" s="7"/>
      <c r="F2929" s="7"/>
      <c r="G2929"/>
      <c r="H2929"/>
    </row>
    <row r="2930" spans="1:8" ht="12.75">
      <c r="A2930"/>
      <c r="B2930"/>
      <c r="C2930"/>
      <c r="D2930"/>
      <c r="E2930" s="7"/>
      <c r="F2930" s="7"/>
      <c r="G2930"/>
      <c r="H2930"/>
    </row>
    <row r="2931" spans="1:8" ht="12.75">
      <c r="A2931"/>
      <c r="B2931"/>
      <c r="C2931"/>
      <c r="D2931"/>
      <c r="E2931" s="7"/>
      <c r="F2931" s="7"/>
      <c r="G2931"/>
      <c r="H2931"/>
    </row>
    <row r="2932" spans="1:8" ht="12.75">
      <c r="A2932"/>
      <c r="B2932"/>
      <c r="C2932"/>
      <c r="D2932"/>
      <c r="E2932" s="7"/>
      <c r="F2932" s="7"/>
      <c r="G2932"/>
      <c r="H2932"/>
    </row>
    <row r="2933" spans="1:8" ht="12.75">
      <c r="A2933"/>
      <c r="B2933"/>
      <c r="C2933"/>
      <c r="D2933"/>
      <c r="E2933" s="7"/>
      <c r="F2933" s="7"/>
      <c r="G2933"/>
      <c r="H2933"/>
    </row>
    <row r="2934" spans="1:8" ht="12.75">
      <c r="A2934"/>
      <c r="B2934"/>
      <c r="C2934"/>
      <c r="D2934"/>
      <c r="E2934" s="7"/>
      <c r="F2934" s="7"/>
      <c r="G2934"/>
      <c r="H2934"/>
    </row>
    <row r="2935" spans="1:8" ht="12.75">
      <c r="A2935"/>
      <c r="B2935"/>
      <c r="C2935"/>
      <c r="D2935"/>
      <c r="E2935" s="7"/>
      <c r="F2935" s="7"/>
      <c r="G2935"/>
      <c r="H2935"/>
    </row>
    <row r="2936" spans="1:8" ht="12.75">
      <c r="A2936"/>
      <c r="B2936"/>
      <c r="C2936"/>
      <c r="D2936"/>
      <c r="E2936" s="7"/>
      <c r="F2936" s="7"/>
      <c r="G2936"/>
      <c r="H2936"/>
    </row>
    <row r="2937" spans="1:8" ht="12.75">
      <c r="A2937"/>
      <c r="B2937"/>
      <c r="C2937"/>
      <c r="D2937"/>
      <c r="E2937" s="7"/>
      <c r="F2937" s="7"/>
      <c r="G2937"/>
      <c r="H2937"/>
    </row>
    <row r="2938" spans="1:8" ht="12.75">
      <c r="A2938"/>
      <c r="B2938"/>
      <c r="C2938"/>
      <c r="D2938"/>
      <c r="E2938" s="7"/>
      <c r="F2938" s="7"/>
      <c r="G2938"/>
      <c r="H2938"/>
    </row>
    <row r="2939" spans="1:8" ht="12.75">
      <c r="A2939"/>
      <c r="B2939"/>
      <c r="C2939"/>
      <c r="D2939"/>
      <c r="E2939" s="7"/>
      <c r="F2939" s="7"/>
      <c r="G2939"/>
      <c r="H2939"/>
    </row>
    <row r="2940" spans="1:8" ht="12.75">
      <c r="A2940"/>
      <c r="B2940"/>
      <c r="C2940"/>
      <c r="D2940"/>
      <c r="E2940" s="7"/>
      <c r="F2940" s="7"/>
      <c r="G2940"/>
      <c r="H2940"/>
    </row>
    <row r="2941" spans="1:8" ht="12.75">
      <c r="A2941"/>
      <c r="B2941"/>
      <c r="C2941"/>
      <c r="D2941"/>
      <c r="E2941" s="7"/>
      <c r="F2941" s="7"/>
      <c r="G2941"/>
      <c r="H2941"/>
    </row>
    <row r="2942" spans="1:8" ht="12.75">
      <c r="A2942"/>
      <c r="B2942"/>
      <c r="C2942"/>
      <c r="D2942"/>
      <c r="E2942" s="7"/>
      <c r="F2942" s="7"/>
      <c r="G2942"/>
      <c r="H2942"/>
    </row>
    <row r="2943" spans="1:8" ht="12.75">
      <c r="A2943"/>
      <c r="B2943"/>
      <c r="C2943"/>
      <c r="D2943"/>
      <c r="E2943" s="7"/>
      <c r="F2943" s="7"/>
      <c r="G2943"/>
      <c r="H2943"/>
    </row>
    <row r="2944" spans="1:8" ht="12.75">
      <c r="A2944"/>
      <c r="B2944"/>
      <c r="C2944"/>
      <c r="D2944"/>
      <c r="E2944" s="7"/>
      <c r="F2944" s="7"/>
      <c r="G2944"/>
      <c r="H2944"/>
    </row>
    <row r="2945" spans="1:8" ht="12.75">
      <c r="A2945"/>
      <c r="B2945"/>
      <c r="C2945"/>
      <c r="D2945"/>
      <c r="E2945" s="7"/>
      <c r="F2945" s="7"/>
      <c r="G2945"/>
      <c r="H2945"/>
    </row>
    <row r="2946" spans="1:8" ht="12.75">
      <c r="A2946"/>
      <c r="B2946"/>
      <c r="C2946"/>
      <c r="D2946"/>
      <c r="E2946" s="7"/>
      <c r="F2946" s="7"/>
      <c r="G2946"/>
      <c r="H2946"/>
    </row>
    <row r="2947" spans="1:8" ht="12.75">
      <c r="A2947"/>
      <c r="B2947"/>
      <c r="C2947"/>
      <c r="D2947"/>
      <c r="E2947" s="7"/>
      <c r="F2947" s="7"/>
      <c r="G2947"/>
      <c r="H2947"/>
    </row>
    <row r="2948" spans="1:8" ht="12.75">
      <c r="A2948"/>
      <c r="B2948"/>
      <c r="C2948"/>
      <c r="D2948"/>
      <c r="E2948" s="7"/>
      <c r="F2948" s="7"/>
      <c r="G2948"/>
      <c r="H2948"/>
    </row>
    <row r="2949" spans="1:8" ht="12.75">
      <c r="A2949"/>
      <c r="B2949"/>
      <c r="C2949"/>
      <c r="D2949"/>
      <c r="E2949" s="7"/>
      <c r="F2949" s="7"/>
      <c r="G2949"/>
      <c r="H2949"/>
    </row>
    <row r="2950" spans="1:8" ht="12.75">
      <c r="A2950"/>
      <c r="B2950"/>
      <c r="C2950"/>
      <c r="D2950"/>
      <c r="E2950" s="7"/>
      <c r="F2950" s="7"/>
      <c r="G2950"/>
      <c r="H2950"/>
    </row>
    <row r="2951" spans="1:8" ht="12.75">
      <c r="A2951"/>
      <c r="B2951"/>
      <c r="C2951"/>
      <c r="D2951"/>
      <c r="E2951" s="7"/>
      <c r="F2951" s="7"/>
      <c r="G2951"/>
      <c r="H2951"/>
    </row>
    <row r="2952" spans="1:8" ht="12.75">
      <c r="A2952"/>
      <c r="B2952"/>
      <c r="C2952"/>
      <c r="D2952"/>
      <c r="E2952" s="7"/>
      <c r="F2952" s="7"/>
      <c r="G2952"/>
      <c r="H2952"/>
    </row>
    <row r="2953" spans="1:8" ht="12.75">
      <c r="A2953"/>
      <c r="B2953"/>
      <c r="C2953"/>
      <c r="D2953"/>
      <c r="E2953" s="7"/>
      <c r="F2953" s="7"/>
      <c r="G2953"/>
      <c r="H2953"/>
    </row>
    <row r="2954" spans="1:8" ht="12.75">
      <c r="A2954"/>
      <c r="B2954"/>
      <c r="C2954"/>
      <c r="D2954"/>
      <c r="E2954" s="7"/>
      <c r="F2954" s="7"/>
      <c r="G2954"/>
      <c r="H2954"/>
    </row>
    <row r="2955" spans="1:8" ht="12.75">
      <c r="A2955"/>
      <c r="B2955"/>
      <c r="C2955"/>
      <c r="D2955"/>
      <c r="E2955" s="7"/>
      <c r="F2955" s="7"/>
      <c r="G2955"/>
      <c r="H2955"/>
    </row>
    <row r="2956" spans="1:8" ht="12.75">
      <c r="A2956"/>
      <c r="B2956"/>
      <c r="C2956"/>
      <c r="D2956"/>
      <c r="E2956" s="7"/>
      <c r="F2956" s="7"/>
      <c r="G2956"/>
      <c r="H2956"/>
    </row>
    <row r="2957" spans="1:8" ht="12.75">
      <c r="A2957"/>
      <c r="B2957"/>
      <c r="C2957"/>
      <c r="D2957"/>
      <c r="E2957" s="7"/>
      <c r="F2957" s="7"/>
      <c r="G2957"/>
      <c r="H2957"/>
    </row>
    <row r="2958" spans="1:8" ht="12.75">
      <c r="A2958"/>
      <c r="B2958"/>
      <c r="C2958"/>
      <c r="D2958"/>
      <c r="E2958" s="7"/>
      <c r="F2958" s="7"/>
      <c r="G2958"/>
      <c r="H2958"/>
    </row>
    <row r="2959" spans="1:8" ht="12.75">
      <c r="A2959"/>
      <c r="B2959"/>
      <c r="C2959"/>
      <c r="D2959"/>
      <c r="E2959" s="7"/>
      <c r="F2959" s="7"/>
      <c r="G2959"/>
      <c r="H2959"/>
    </row>
    <row r="2960" spans="1:8" ht="12.75">
      <c r="A2960"/>
      <c r="B2960"/>
      <c r="C2960"/>
      <c r="D2960"/>
      <c r="E2960" s="7"/>
      <c r="F2960" s="7"/>
      <c r="G2960"/>
      <c r="H2960"/>
    </row>
    <row r="2961" spans="1:8" ht="12.75">
      <c r="A2961"/>
      <c r="B2961"/>
      <c r="C2961"/>
      <c r="D2961"/>
      <c r="E2961" s="7"/>
      <c r="F2961" s="7"/>
      <c r="G2961"/>
      <c r="H2961"/>
    </row>
    <row r="2962" spans="1:8" ht="12.75">
      <c r="A2962"/>
      <c r="B2962"/>
      <c r="C2962"/>
      <c r="D2962"/>
      <c r="E2962" s="7"/>
      <c r="F2962" s="7"/>
      <c r="G2962"/>
      <c r="H2962"/>
    </row>
    <row r="2963" spans="1:8" ht="12.75">
      <c r="A2963"/>
      <c r="B2963"/>
      <c r="C2963"/>
      <c r="D2963"/>
      <c r="E2963" s="7"/>
      <c r="F2963" s="7"/>
      <c r="G2963"/>
      <c r="H2963"/>
    </row>
    <row r="2964" spans="1:8" ht="12.75">
      <c r="A2964"/>
      <c r="B2964"/>
      <c r="C2964"/>
      <c r="D2964"/>
      <c r="E2964" s="7"/>
      <c r="F2964" s="7"/>
      <c r="G2964"/>
      <c r="H2964"/>
    </row>
    <row r="2965" spans="1:8" ht="12.75">
      <c r="A2965"/>
      <c r="B2965"/>
      <c r="C2965"/>
      <c r="D2965"/>
      <c r="E2965" s="7"/>
      <c r="F2965" s="7"/>
      <c r="G2965"/>
      <c r="H2965"/>
    </row>
    <row r="2966" spans="1:8" ht="12.75">
      <c r="A2966"/>
      <c r="B2966"/>
      <c r="C2966"/>
      <c r="D2966"/>
      <c r="E2966" s="7"/>
      <c r="F2966" s="7"/>
      <c r="G2966"/>
      <c r="H2966"/>
    </row>
    <row r="2967" spans="1:8" ht="12.75">
      <c r="A2967"/>
      <c r="B2967"/>
      <c r="C2967"/>
      <c r="D2967"/>
      <c r="E2967" s="7"/>
      <c r="F2967" s="7"/>
      <c r="G2967"/>
      <c r="H2967"/>
    </row>
    <row r="2968" spans="1:8" ht="12.75">
      <c r="A2968"/>
      <c r="B2968"/>
      <c r="C2968"/>
      <c r="D2968"/>
      <c r="E2968" s="7"/>
      <c r="F2968" s="7"/>
      <c r="G2968"/>
      <c r="H2968"/>
    </row>
    <row r="2969" spans="1:8" ht="12.75">
      <c r="A2969"/>
      <c r="B2969"/>
      <c r="C2969"/>
      <c r="D2969"/>
      <c r="E2969" s="7"/>
      <c r="F2969" s="7"/>
      <c r="G2969"/>
      <c r="H2969"/>
    </row>
    <row r="2970" spans="1:8" ht="12.75">
      <c r="A2970"/>
      <c r="B2970"/>
      <c r="C2970"/>
      <c r="D2970"/>
      <c r="E2970" s="7"/>
      <c r="F2970" s="7"/>
      <c r="G2970"/>
      <c r="H2970"/>
    </row>
    <row r="2971" spans="1:8" ht="12.75">
      <c r="A2971"/>
      <c r="B2971"/>
      <c r="C2971"/>
      <c r="D2971"/>
      <c r="E2971" s="7"/>
      <c r="F2971" s="7"/>
      <c r="G2971"/>
      <c r="H2971"/>
    </row>
    <row r="2972" spans="1:8" ht="12.75">
      <c r="A2972"/>
      <c r="B2972"/>
      <c r="C2972"/>
      <c r="D2972"/>
      <c r="E2972" s="7"/>
      <c r="F2972" s="7"/>
      <c r="G2972"/>
      <c r="H2972"/>
    </row>
    <row r="2973" spans="1:8" ht="12.75">
      <c r="A2973"/>
      <c r="B2973"/>
      <c r="C2973"/>
      <c r="D2973"/>
      <c r="E2973" s="7"/>
      <c r="F2973" s="7"/>
      <c r="G2973"/>
      <c r="H2973"/>
    </row>
    <row r="2974" spans="1:8" ht="12.75">
      <c r="A2974"/>
      <c r="B2974"/>
      <c r="C2974"/>
      <c r="D2974"/>
      <c r="E2974" s="7"/>
      <c r="F2974" s="7"/>
      <c r="G2974"/>
      <c r="H2974"/>
    </row>
    <row r="2975" spans="1:8" ht="12.75">
      <c r="A2975"/>
      <c r="B2975"/>
      <c r="C2975"/>
      <c r="D2975"/>
      <c r="E2975" s="7"/>
      <c r="F2975" s="7"/>
      <c r="G2975"/>
      <c r="H2975"/>
    </row>
    <row r="2976" spans="1:8" ht="12.75">
      <c r="A2976"/>
      <c r="B2976"/>
      <c r="C2976"/>
      <c r="D2976"/>
      <c r="E2976" s="7"/>
      <c r="F2976" s="7"/>
      <c r="G2976"/>
      <c r="H2976"/>
    </row>
    <row r="2977" spans="1:8" ht="12.75">
      <c r="A2977"/>
      <c r="B2977"/>
      <c r="C2977"/>
      <c r="D2977"/>
      <c r="E2977" s="7"/>
      <c r="F2977" s="7"/>
      <c r="G2977"/>
      <c r="H2977"/>
    </row>
    <row r="2978" spans="1:8" ht="12.75">
      <c r="A2978"/>
      <c r="B2978"/>
      <c r="C2978"/>
      <c r="D2978"/>
      <c r="E2978" s="7"/>
      <c r="F2978" s="7"/>
      <c r="G2978"/>
      <c r="H2978"/>
    </row>
    <row r="2979" spans="1:8" ht="12.75">
      <c r="A2979"/>
      <c r="B2979"/>
      <c r="C2979"/>
      <c r="D2979"/>
      <c r="E2979" s="7"/>
      <c r="F2979" s="7"/>
      <c r="G2979"/>
      <c r="H2979"/>
    </row>
    <row r="2980" spans="1:8" ht="12.75">
      <c r="A2980"/>
      <c r="B2980"/>
      <c r="C2980"/>
      <c r="D2980"/>
      <c r="E2980" s="7"/>
      <c r="F2980" s="7"/>
      <c r="G2980"/>
      <c r="H2980"/>
    </row>
    <row r="2981" spans="1:8" ht="12.75">
      <c r="A2981"/>
      <c r="B2981"/>
      <c r="C2981"/>
      <c r="D2981"/>
      <c r="E2981" s="7"/>
      <c r="F2981" s="7"/>
      <c r="G2981"/>
      <c r="H2981"/>
    </row>
    <row r="2982" spans="1:8" ht="12.75">
      <c r="A2982"/>
      <c r="B2982"/>
      <c r="C2982"/>
      <c r="D2982"/>
      <c r="E2982" s="7"/>
      <c r="F2982" s="7"/>
      <c r="G2982"/>
      <c r="H2982"/>
    </row>
    <row r="2983" spans="1:8" ht="12.75">
      <c r="A2983"/>
      <c r="B2983"/>
      <c r="C2983"/>
      <c r="D2983"/>
      <c r="E2983" s="7"/>
      <c r="F2983" s="7"/>
      <c r="G2983"/>
      <c r="H2983"/>
    </row>
    <row r="2984" spans="1:8" ht="12.75">
      <c r="A2984"/>
      <c r="B2984"/>
      <c r="C2984"/>
      <c r="D2984"/>
      <c r="E2984" s="7"/>
      <c r="F2984" s="7"/>
      <c r="G2984"/>
      <c r="H2984"/>
    </row>
    <row r="2985" spans="1:8" ht="12.75">
      <c r="A2985"/>
      <c r="B2985"/>
      <c r="C2985"/>
      <c r="D2985"/>
      <c r="E2985" s="7"/>
      <c r="F2985" s="7"/>
      <c r="G2985"/>
      <c r="H2985"/>
    </row>
    <row r="2986" spans="1:8" ht="12.75">
      <c r="A2986"/>
      <c r="B2986"/>
      <c r="C2986"/>
      <c r="D2986"/>
      <c r="E2986" s="7"/>
      <c r="F2986" s="7"/>
      <c r="G2986"/>
      <c r="H2986"/>
    </row>
    <row r="2987" spans="1:8" ht="12.75">
      <c r="A2987"/>
      <c r="B2987"/>
      <c r="C2987"/>
      <c r="D2987"/>
      <c r="E2987" s="7"/>
      <c r="F2987" s="7"/>
      <c r="G2987"/>
      <c r="H2987"/>
    </row>
    <row r="2988" spans="1:8" ht="12.75">
      <c r="A2988"/>
      <c r="B2988"/>
      <c r="C2988"/>
      <c r="D2988"/>
      <c r="E2988" s="7"/>
      <c r="F2988" s="7"/>
      <c r="G2988"/>
      <c r="H2988"/>
    </row>
    <row r="2989" spans="1:8" ht="12.75">
      <c r="A2989"/>
      <c r="B2989"/>
      <c r="C2989"/>
      <c r="D2989"/>
      <c r="E2989" s="7"/>
      <c r="F2989" s="7"/>
      <c r="G2989"/>
      <c r="H2989"/>
    </row>
    <row r="2990" spans="1:8" ht="12.75">
      <c r="A2990"/>
      <c r="B2990"/>
      <c r="C2990"/>
      <c r="D2990"/>
      <c r="E2990" s="7"/>
      <c r="F2990" s="7"/>
      <c r="G2990"/>
      <c r="H2990"/>
    </row>
    <row r="2991" spans="1:8" ht="12.75">
      <c r="A2991"/>
      <c r="B2991"/>
      <c r="C2991"/>
      <c r="D2991"/>
      <c r="E2991" s="7"/>
      <c r="F2991" s="7"/>
      <c r="G2991"/>
      <c r="H2991"/>
    </row>
    <row r="2992" spans="1:8" ht="12.75">
      <c r="A2992"/>
      <c r="B2992"/>
      <c r="C2992"/>
      <c r="D2992"/>
      <c r="E2992" s="7"/>
      <c r="F2992" s="7"/>
      <c r="G2992"/>
      <c r="H2992"/>
    </row>
    <row r="2993" spans="1:8" ht="12.75">
      <c r="A2993"/>
      <c r="B2993"/>
      <c r="C2993"/>
      <c r="D2993"/>
      <c r="E2993" s="7"/>
      <c r="F2993" s="7"/>
      <c r="G2993"/>
      <c r="H2993"/>
    </row>
    <row r="2994" spans="1:8" ht="12.75">
      <c r="A2994"/>
      <c r="B2994"/>
      <c r="C2994"/>
      <c r="D2994"/>
      <c r="E2994" s="7"/>
      <c r="F2994" s="7"/>
      <c r="G2994"/>
      <c r="H2994"/>
    </row>
    <row r="2995" spans="1:8" ht="12.75">
      <c r="A2995"/>
      <c r="B2995"/>
      <c r="C2995"/>
      <c r="D2995"/>
      <c r="E2995" s="7"/>
      <c r="F2995" s="7"/>
      <c r="G2995"/>
      <c r="H2995"/>
    </row>
    <row r="2996" spans="1:8" ht="12.75">
      <c r="A2996"/>
      <c r="B2996"/>
      <c r="C2996"/>
      <c r="D2996"/>
      <c r="E2996" s="7"/>
      <c r="F2996" s="7"/>
      <c r="G2996"/>
      <c r="H2996"/>
    </row>
    <row r="2997" spans="1:8" ht="12.75">
      <c r="A2997"/>
      <c r="B2997"/>
      <c r="C2997"/>
      <c r="D2997"/>
      <c r="E2997" s="7"/>
      <c r="F2997" s="7"/>
      <c r="G2997"/>
      <c r="H2997"/>
    </row>
    <row r="2998" spans="1:8" ht="12.75">
      <c r="A2998"/>
      <c r="B2998"/>
      <c r="C2998"/>
      <c r="D2998"/>
      <c r="E2998" s="7"/>
      <c r="F2998" s="7"/>
      <c r="G2998"/>
      <c r="H2998"/>
    </row>
    <row r="2999" spans="1:8" ht="12.75">
      <c r="A2999"/>
      <c r="B2999"/>
      <c r="C2999"/>
      <c r="D2999"/>
      <c r="E2999" s="7"/>
      <c r="F2999" s="7"/>
      <c r="G2999"/>
      <c r="H2999"/>
    </row>
    <row r="3000" spans="1:8" ht="12.75">
      <c r="A3000"/>
      <c r="B3000"/>
      <c r="C3000"/>
      <c r="D3000"/>
      <c r="E3000" s="7"/>
      <c r="F3000" s="7"/>
      <c r="G3000"/>
      <c r="H3000"/>
    </row>
    <row r="3001" spans="1:8" ht="12.75">
      <c r="A3001"/>
      <c r="B3001"/>
      <c r="C3001"/>
      <c r="D3001"/>
      <c r="E3001" s="7"/>
      <c r="F3001" s="7"/>
      <c r="G3001"/>
      <c r="H3001"/>
    </row>
    <row r="3002" spans="1:8" ht="12.75">
      <c r="A3002"/>
      <c r="B3002"/>
      <c r="C3002"/>
      <c r="D3002"/>
      <c r="E3002" s="7"/>
      <c r="F3002" s="7"/>
      <c r="G3002"/>
      <c r="H3002"/>
    </row>
    <row r="3003" spans="1:8" ht="12.75">
      <c r="A3003"/>
      <c r="B3003"/>
      <c r="C3003"/>
      <c r="D3003"/>
      <c r="E3003" s="7"/>
      <c r="F3003" s="7"/>
      <c r="G3003"/>
      <c r="H3003"/>
    </row>
    <row r="3004" spans="1:8" ht="12.75">
      <c r="A3004"/>
      <c r="B3004"/>
      <c r="C3004"/>
      <c r="D3004"/>
      <c r="E3004" s="7"/>
      <c r="F3004" s="7"/>
      <c r="G3004"/>
      <c r="H3004"/>
    </row>
    <row r="3005" spans="1:8" ht="12.75">
      <c r="A3005"/>
      <c r="B3005"/>
      <c r="C3005"/>
      <c r="D3005"/>
      <c r="E3005" s="7"/>
      <c r="F3005" s="7"/>
      <c r="G3005"/>
      <c r="H3005"/>
    </row>
    <row r="3006" spans="1:8" ht="12.75">
      <c r="A3006"/>
      <c r="B3006"/>
      <c r="C3006"/>
      <c r="D3006"/>
      <c r="E3006" s="7"/>
      <c r="F3006" s="7"/>
      <c r="G3006"/>
      <c r="H3006"/>
    </row>
    <row r="3007" spans="1:8" ht="12.75">
      <c r="A3007"/>
      <c r="B3007"/>
      <c r="C3007"/>
      <c r="D3007"/>
      <c r="E3007" s="7"/>
      <c r="F3007" s="7"/>
      <c r="G3007"/>
      <c r="H3007"/>
    </row>
    <row r="3008" spans="1:8" ht="12.75">
      <c r="A3008"/>
      <c r="B3008"/>
      <c r="C3008"/>
      <c r="D3008"/>
      <c r="E3008" s="7"/>
      <c r="F3008" s="7"/>
      <c r="G3008"/>
      <c r="H3008"/>
    </row>
    <row r="3009" spans="1:8" ht="12.75">
      <c r="A3009"/>
      <c r="B3009"/>
      <c r="C3009"/>
      <c r="D3009"/>
      <c r="E3009" s="7"/>
      <c r="F3009" s="7"/>
      <c r="G3009"/>
      <c r="H3009"/>
    </row>
    <row r="3010" spans="1:8" ht="12.75">
      <c r="A3010"/>
      <c r="B3010"/>
      <c r="C3010"/>
      <c r="D3010"/>
      <c r="E3010" s="7"/>
      <c r="F3010" s="7"/>
      <c r="G3010"/>
      <c r="H3010"/>
    </row>
    <row r="3011" spans="1:8" ht="12.75">
      <c r="A3011"/>
      <c r="B3011"/>
      <c r="C3011"/>
      <c r="D3011"/>
      <c r="E3011" s="7"/>
      <c r="F3011" s="7"/>
      <c r="G3011"/>
      <c r="H3011"/>
    </row>
    <row r="3012" spans="1:8" ht="12.75">
      <c r="A3012"/>
      <c r="B3012"/>
      <c r="C3012"/>
      <c r="D3012"/>
      <c r="E3012" s="7"/>
      <c r="F3012" s="7"/>
      <c r="G3012"/>
      <c r="H3012"/>
    </row>
    <row r="3013" spans="1:8" ht="12.75">
      <c r="A3013"/>
      <c r="B3013"/>
      <c r="C3013"/>
      <c r="D3013"/>
      <c r="E3013" s="7"/>
      <c r="F3013" s="7"/>
      <c r="G3013"/>
      <c r="H3013"/>
    </row>
    <row r="3014" spans="1:8" ht="12.75">
      <c r="A3014"/>
      <c r="B3014"/>
      <c r="C3014"/>
      <c r="D3014"/>
      <c r="E3014" s="7"/>
      <c r="F3014" s="7"/>
      <c r="G3014"/>
      <c r="H3014"/>
    </row>
    <row r="3015" spans="1:8" ht="12.75">
      <c r="A3015"/>
      <c r="B3015"/>
      <c r="C3015"/>
      <c r="D3015"/>
      <c r="E3015" s="7"/>
      <c r="F3015" s="7"/>
      <c r="G3015"/>
      <c r="H3015"/>
    </row>
    <row r="3016" spans="1:8" ht="12.75">
      <c r="A3016"/>
      <c r="B3016"/>
      <c r="C3016"/>
      <c r="D3016"/>
      <c r="E3016" s="7"/>
      <c r="F3016" s="7"/>
      <c r="G3016"/>
      <c r="H3016"/>
    </row>
    <row r="3017" spans="1:8" ht="12.75">
      <c r="A3017"/>
      <c r="B3017"/>
      <c r="C3017"/>
      <c r="D3017"/>
      <c r="E3017" s="7"/>
      <c r="F3017" s="7"/>
      <c r="G3017"/>
      <c r="H3017"/>
    </row>
    <row r="3018" spans="1:8" ht="12.75">
      <c r="A3018"/>
      <c r="B3018"/>
      <c r="C3018"/>
      <c r="D3018"/>
      <c r="E3018" s="7"/>
      <c r="F3018" s="7"/>
      <c r="G3018"/>
      <c r="H3018"/>
    </row>
    <row r="3019" spans="1:8" ht="12.75">
      <c r="A3019"/>
      <c r="B3019"/>
      <c r="C3019"/>
      <c r="D3019"/>
      <c r="E3019" s="7"/>
      <c r="F3019" s="7"/>
      <c r="G3019"/>
      <c r="H3019"/>
    </row>
    <row r="3020" spans="1:8" ht="12.75">
      <c r="A3020"/>
      <c r="B3020"/>
      <c r="C3020"/>
      <c r="D3020"/>
      <c r="E3020" s="7"/>
      <c r="F3020" s="7"/>
      <c r="G3020"/>
      <c r="H3020"/>
    </row>
    <row r="3021" spans="1:8" ht="12.75">
      <c r="A3021"/>
      <c r="B3021"/>
      <c r="C3021"/>
      <c r="D3021"/>
      <c r="E3021" s="7"/>
      <c r="F3021" s="7"/>
      <c r="G3021"/>
      <c r="H3021"/>
    </row>
    <row r="3022" spans="1:8" ht="12.75">
      <c r="A3022"/>
      <c r="B3022"/>
      <c r="C3022"/>
      <c r="D3022"/>
      <c r="E3022" s="7"/>
      <c r="F3022" s="7"/>
      <c r="G3022"/>
      <c r="H3022"/>
    </row>
    <row r="3023" spans="1:8" ht="12.75">
      <c r="A3023"/>
      <c r="B3023"/>
      <c r="C3023"/>
      <c r="D3023"/>
      <c r="E3023" s="7"/>
      <c r="F3023" s="7"/>
      <c r="G3023"/>
      <c r="H3023"/>
    </row>
    <row r="3024" spans="1:8" ht="12.75">
      <c r="A3024"/>
      <c r="B3024"/>
      <c r="C3024"/>
      <c r="D3024"/>
      <c r="E3024" s="7"/>
      <c r="F3024" s="7"/>
      <c r="G3024"/>
      <c r="H3024"/>
    </row>
    <row r="3025" spans="1:8" ht="12.75">
      <c r="A3025"/>
      <c r="B3025"/>
      <c r="C3025"/>
      <c r="D3025"/>
      <c r="E3025" s="7"/>
      <c r="F3025" s="7"/>
      <c r="G3025"/>
      <c r="H3025"/>
    </row>
    <row r="3026" spans="1:8" ht="12.75">
      <c r="A3026"/>
      <c r="B3026"/>
      <c r="C3026"/>
      <c r="D3026"/>
      <c r="E3026" s="7"/>
      <c r="F3026" s="7"/>
      <c r="G3026"/>
      <c r="H3026"/>
    </row>
    <row r="3027" spans="1:8" ht="12.75">
      <c r="A3027"/>
      <c r="B3027"/>
      <c r="C3027"/>
      <c r="D3027"/>
      <c r="E3027" s="7"/>
      <c r="F3027" s="7"/>
      <c r="G3027"/>
      <c r="H3027"/>
    </row>
    <row r="3028" spans="1:8" ht="12.75">
      <c r="A3028"/>
      <c r="B3028"/>
      <c r="C3028"/>
      <c r="D3028"/>
      <c r="E3028" s="7"/>
      <c r="F3028" s="7"/>
      <c r="G3028"/>
      <c r="H3028"/>
    </row>
    <row r="3029" spans="1:8" ht="12.75">
      <c r="A3029"/>
      <c r="B3029"/>
      <c r="C3029"/>
      <c r="D3029"/>
      <c r="E3029" s="7"/>
      <c r="F3029" s="7"/>
      <c r="G3029"/>
      <c r="H3029"/>
    </row>
    <row r="3030" spans="1:8" ht="12.75">
      <c r="A3030"/>
      <c r="B3030"/>
      <c r="C3030"/>
      <c r="D3030"/>
      <c r="E3030" s="7"/>
      <c r="F3030" s="7"/>
      <c r="G3030"/>
      <c r="H3030"/>
    </row>
    <row r="3031" spans="1:8" ht="12.75">
      <c r="A3031"/>
      <c r="B3031"/>
      <c r="C3031"/>
      <c r="D3031"/>
      <c r="E3031" s="7"/>
      <c r="F3031" s="7"/>
      <c r="G3031"/>
      <c r="H3031"/>
    </row>
    <row r="3032" spans="1:8" ht="12.75">
      <c r="A3032"/>
      <c r="B3032"/>
      <c r="C3032"/>
      <c r="D3032"/>
      <c r="E3032" s="7"/>
      <c r="F3032" s="7"/>
      <c r="G3032"/>
      <c r="H3032"/>
    </row>
    <row r="3033" spans="1:8" ht="12.75">
      <c r="A3033"/>
      <c r="B3033"/>
      <c r="C3033"/>
      <c r="D3033"/>
      <c r="E3033" s="7"/>
      <c r="F3033" s="7"/>
      <c r="G3033"/>
      <c r="H3033"/>
    </row>
    <row r="3034" spans="1:8" ht="12.75">
      <c r="A3034"/>
      <c r="B3034"/>
      <c r="C3034"/>
      <c r="D3034"/>
      <c r="E3034" s="7"/>
      <c r="F3034" s="7"/>
      <c r="G3034"/>
      <c r="H3034"/>
    </row>
    <row r="3035" spans="1:8" ht="12.75">
      <c r="A3035"/>
      <c r="B3035"/>
      <c r="C3035"/>
      <c r="D3035"/>
      <c r="E3035" s="7"/>
      <c r="F3035" s="7"/>
      <c r="G3035"/>
      <c r="H3035"/>
    </row>
    <row r="3036" spans="1:8" ht="12.75">
      <c r="A3036"/>
      <c r="B3036"/>
      <c r="C3036"/>
      <c r="D3036"/>
      <c r="E3036" s="7"/>
      <c r="F3036" s="7"/>
      <c r="G3036"/>
      <c r="H3036"/>
    </row>
    <row r="3037" spans="1:8" ht="12.75">
      <c r="A3037"/>
      <c r="B3037"/>
      <c r="C3037"/>
      <c r="D3037"/>
      <c r="E3037" s="7"/>
      <c r="F3037" s="7"/>
      <c r="G3037"/>
      <c r="H3037"/>
    </row>
    <row r="3038" spans="1:8" ht="12.75">
      <c r="A3038"/>
      <c r="B3038"/>
      <c r="C3038"/>
      <c r="D3038"/>
      <c r="E3038" s="7"/>
      <c r="F3038" s="7"/>
      <c r="G3038"/>
      <c r="H3038"/>
    </row>
    <row r="3039" spans="1:8" ht="12.75">
      <c r="A3039"/>
      <c r="B3039"/>
      <c r="C3039"/>
      <c r="D3039"/>
      <c r="E3039" s="7"/>
      <c r="F3039" s="7"/>
      <c r="G3039"/>
      <c r="H3039"/>
    </row>
    <row r="3040" spans="1:8" ht="12.75">
      <c r="A3040"/>
      <c r="B3040"/>
      <c r="C3040"/>
      <c r="D3040"/>
      <c r="E3040" s="7"/>
      <c r="F3040" s="7"/>
      <c r="G3040"/>
      <c r="H3040"/>
    </row>
    <row r="3041" spans="1:8" ht="12.75">
      <c r="A3041"/>
      <c r="B3041"/>
      <c r="C3041"/>
      <c r="D3041"/>
      <c r="E3041" s="7"/>
      <c r="F3041" s="7"/>
      <c r="G3041"/>
      <c r="H3041"/>
    </row>
    <row r="3042" spans="1:8" ht="12.75">
      <c r="A3042"/>
      <c r="B3042"/>
      <c r="C3042"/>
      <c r="D3042"/>
      <c r="E3042" s="7"/>
      <c r="F3042" s="7"/>
      <c r="G3042"/>
      <c r="H3042"/>
    </row>
    <row r="3043" spans="1:8" ht="12.75">
      <c r="A3043"/>
      <c r="B3043"/>
      <c r="C3043"/>
      <c r="D3043"/>
      <c r="E3043" s="7"/>
      <c r="F3043" s="7"/>
      <c r="G3043"/>
      <c r="H3043"/>
    </row>
    <row r="3044" spans="1:8" ht="12.75">
      <c r="A3044"/>
      <c r="B3044"/>
      <c r="C3044"/>
      <c r="D3044"/>
      <c r="E3044" s="7"/>
      <c r="F3044" s="7"/>
      <c r="G3044"/>
      <c r="H3044"/>
    </row>
    <row r="3045" spans="1:8" ht="12.75">
      <c r="A3045"/>
      <c r="B3045"/>
      <c r="C3045"/>
      <c r="D3045"/>
      <c r="E3045" s="7"/>
      <c r="F3045" s="7"/>
      <c r="G3045"/>
      <c r="H3045"/>
    </row>
    <row r="3046" spans="1:8" ht="12.75">
      <c r="A3046"/>
      <c r="B3046"/>
      <c r="C3046"/>
      <c r="D3046"/>
      <c r="E3046" s="7"/>
      <c r="F3046" s="7"/>
      <c r="G3046"/>
      <c r="H3046"/>
    </row>
    <row r="3047" spans="1:8" ht="12.75">
      <c r="A3047"/>
      <c r="B3047"/>
      <c r="C3047"/>
      <c r="D3047"/>
      <c r="E3047" s="7"/>
      <c r="F3047" s="7"/>
      <c r="G3047"/>
      <c r="H3047"/>
    </row>
    <row r="3048" spans="1:8" ht="12.75">
      <c r="A3048"/>
      <c r="B3048"/>
      <c r="C3048"/>
      <c r="D3048"/>
      <c r="E3048" s="7"/>
      <c r="F3048" s="7"/>
      <c r="G3048"/>
      <c r="H3048"/>
    </row>
    <row r="3049" spans="1:8" ht="12.75">
      <c r="A3049"/>
      <c r="B3049"/>
      <c r="C3049"/>
      <c r="D3049"/>
      <c r="E3049" s="7"/>
      <c r="F3049" s="7"/>
      <c r="G3049"/>
      <c r="H3049"/>
    </row>
    <row r="3050" spans="1:8" ht="12.75">
      <c r="A3050"/>
      <c r="B3050"/>
      <c r="C3050"/>
      <c r="D3050"/>
      <c r="E3050" s="7"/>
      <c r="F3050" s="7"/>
      <c r="G3050"/>
      <c r="H3050"/>
    </row>
    <row r="3051" spans="1:8" ht="12.75">
      <c r="A3051"/>
      <c r="B3051"/>
      <c r="C3051"/>
      <c r="D3051"/>
      <c r="E3051" s="7"/>
      <c r="F3051" s="7"/>
      <c r="G3051"/>
      <c r="H3051"/>
    </row>
    <row r="3052" spans="1:8" ht="12.75">
      <c r="A3052"/>
      <c r="B3052"/>
      <c r="C3052"/>
      <c r="D3052"/>
      <c r="E3052" s="7"/>
      <c r="F3052" s="7"/>
      <c r="G3052"/>
      <c r="H3052"/>
    </row>
    <row r="3053" spans="1:8" ht="12.75">
      <c r="A3053"/>
      <c r="B3053"/>
      <c r="C3053"/>
      <c r="D3053"/>
      <c r="E3053" s="7"/>
      <c r="F3053" s="7"/>
      <c r="G3053"/>
      <c r="H3053"/>
    </row>
    <row r="3054" spans="1:8" ht="12.75">
      <c r="A3054"/>
      <c r="B3054"/>
      <c r="C3054"/>
      <c r="D3054"/>
      <c r="E3054" s="7"/>
      <c r="F3054" s="7"/>
      <c r="G3054"/>
      <c r="H3054"/>
    </row>
    <row r="3055" spans="1:8" ht="12.75">
      <c r="A3055"/>
      <c r="B3055"/>
      <c r="C3055"/>
      <c r="D3055"/>
      <c r="E3055" s="7"/>
      <c r="F3055" s="7"/>
      <c r="G3055"/>
      <c r="H3055"/>
    </row>
    <row r="3056" spans="1:8" ht="12.75">
      <c r="A3056"/>
      <c r="B3056"/>
      <c r="C3056"/>
      <c r="D3056"/>
      <c r="E3056" s="7"/>
      <c r="F3056" s="7"/>
      <c r="G3056"/>
      <c r="H3056"/>
    </row>
    <row r="3057" spans="1:8" ht="12.75">
      <c r="A3057"/>
      <c r="B3057"/>
      <c r="C3057"/>
      <c r="D3057"/>
      <c r="E3057" s="7"/>
      <c r="F3057" s="7"/>
      <c r="G3057"/>
      <c r="H3057"/>
    </row>
    <row r="3058" spans="1:8" ht="12.75">
      <c r="A3058"/>
      <c r="B3058"/>
      <c r="C3058"/>
      <c r="D3058"/>
      <c r="E3058" s="7"/>
      <c r="F3058" s="7"/>
      <c r="G3058"/>
      <c r="H3058"/>
    </row>
    <row r="3059" spans="1:8" ht="12.75">
      <c r="A3059"/>
      <c r="B3059"/>
      <c r="C3059"/>
      <c r="D3059"/>
      <c r="E3059" s="7"/>
      <c r="F3059" s="7"/>
      <c r="G3059"/>
      <c r="H3059"/>
    </row>
    <row r="3060" spans="1:8" ht="12.75">
      <c r="A3060"/>
      <c r="B3060"/>
      <c r="C3060"/>
      <c r="D3060"/>
      <c r="E3060" s="7"/>
      <c r="F3060" s="7"/>
      <c r="G3060"/>
      <c r="H3060"/>
    </row>
    <row r="3061" spans="1:8" ht="12.75">
      <c r="A3061"/>
      <c r="B3061"/>
      <c r="C3061"/>
      <c r="D3061"/>
      <c r="E3061" s="7"/>
      <c r="F3061" s="7"/>
      <c r="G3061"/>
      <c r="H3061"/>
    </row>
    <row r="3062" spans="1:8" ht="12.75">
      <c r="A3062"/>
      <c r="B3062"/>
      <c r="C3062"/>
      <c r="D3062"/>
      <c r="E3062" s="7"/>
      <c r="F3062" s="7"/>
      <c r="G3062"/>
      <c r="H3062"/>
    </row>
    <row r="3063" spans="1:8" ht="12.75">
      <c r="A3063"/>
      <c r="B3063"/>
      <c r="C3063"/>
      <c r="D3063"/>
      <c r="E3063" s="7"/>
      <c r="F3063" s="7"/>
      <c r="G3063"/>
      <c r="H3063"/>
    </row>
    <row r="3064" spans="1:8" ht="12.75">
      <c r="A3064"/>
      <c r="B3064"/>
      <c r="C3064"/>
      <c r="D3064"/>
      <c r="E3064" s="7"/>
      <c r="F3064" s="7"/>
      <c r="G3064"/>
      <c r="H3064"/>
    </row>
    <row r="3065" spans="1:8" ht="12.75">
      <c r="A3065"/>
      <c r="B3065"/>
      <c r="C3065"/>
      <c r="D3065"/>
      <c r="E3065" s="7"/>
      <c r="F3065" s="7"/>
      <c r="G3065"/>
      <c r="H3065"/>
    </row>
    <row r="3066" spans="1:8" ht="12.75">
      <c r="A3066"/>
      <c r="B3066"/>
      <c r="C3066"/>
      <c r="D3066"/>
      <c r="E3066" s="7"/>
      <c r="F3066" s="7"/>
      <c r="G3066"/>
      <c r="H3066"/>
    </row>
    <row r="3067" spans="1:8" ht="12.75">
      <c r="A3067"/>
      <c r="B3067"/>
      <c r="C3067"/>
      <c r="D3067"/>
      <c r="E3067" s="7"/>
      <c r="F3067" s="7"/>
      <c r="G3067"/>
      <c r="H3067"/>
    </row>
    <row r="3068" spans="1:8" ht="12.75">
      <c r="A3068"/>
      <c r="B3068"/>
      <c r="C3068"/>
      <c r="D3068"/>
      <c r="E3068" s="7"/>
      <c r="F3068" s="7"/>
      <c r="G3068"/>
      <c r="H3068"/>
    </row>
    <row r="3069" spans="1:8" ht="12.75">
      <c r="A3069"/>
      <c r="B3069"/>
      <c r="C3069"/>
      <c r="D3069"/>
      <c r="E3069" s="7"/>
      <c r="F3069" s="7"/>
      <c r="G3069"/>
      <c r="H3069"/>
    </row>
    <row r="3070" spans="1:8" ht="12.75">
      <c r="A3070"/>
      <c r="B3070"/>
      <c r="C3070"/>
      <c r="D3070"/>
      <c r="E3070" s="7"/>
      <c r="F3070" s="7"/>
      <c r="G3070"/>
      <c r="H3070"/>
    </row>
    <row r="3071" spans="1:8" ht="12.75">
      <c r="A3071"/>
      <c r="B3071"/>
      <c r="C3071"/>
      <c r="D3071"/>
      <c r="E3071" s="7"/>
      <c r="F3071" s="7"/>
      <c r="G3071"/>
      <c r="H3071"/>
    </row>
    <row r="3072" spans="1:8" ht="12.75">
      <c r="A3072"/>
      <c r="B3072"/>
      <c r="C3072"/>
      <c r="D3072"/>
      <c r="E3072" s="7"/>
      <c r="F3072" s="7"/>
      <c r="G3072"/>
      <c r="H3072"/>
    </row>
    <row r="3073" spans="1:8" ht="12.75">
      <c r="A3073"/>
      <c r="B3073"/>
      <c r="C3073"/>
      <c r="D3073"/>
      <c r="E3073" s="7"/>
      <c r="F3073" s="7"/>
      <c r="G3073"/>
      <c r="H3073"/>
    </row>
    <row r="3074" spans="1:8" ht="12.75">
      <c r="A3074"/>
      <c r="B3074"/>
      <c r="C3074"/>
      <c r="D3074"/>
      <c r="E3074" s="7"/>
      <c r="F3074" s="7"/>
      <c r="G3074"/>
      <c r="H3074"/>
    </row>
    <row r="3075" spans="1:8" ht="12.75">
      <c r="A3075"/>
      <c r="B3075"/>
      <c r="C3075"/>
      <c r="D3075"/>
      <c r="E3075" s="7"/>
      <c r="F3075" s="7"/>
      <c r="G3075"/>
      <c r="H3075"/>
    </row>
    <row r="3076" spans="1:8" ht="12.75">
      <c r="A3076"/>
      <c r="B3076"/>
      <c r="C3076"/>
      <c r="D3076"/>
      <c r="E3076" s="7"/>
      <c r="F3076" s="7"/>
      <c r="G3076"/>
      <c r="H3076"/>
    </row>
    <row r="3077" spans="1:8" ht="12.75">
      <c r="A3077"/>
      <c r="B3077"/>
      <c r="C3077"/>
      <c r="D3077"/>
      <c r="E3077" s="7"/>
      <c r="F3077" s="7"/>
      <c r="G3077"/>
      <c r="H3077"/>
    </row>
    <row r="3078" spans="1:8" ht="12.75">
      <c r="A3078"/>
      <c r="B3078"/>
      <c r="C3078"/>
      <c r="D3078"/>
      <c r="E3078" s="7"/>
      <c r="F3078" s="7"/>
      <c r="G3078"/>
      <c r="H3078"/>
    </row>
    <row r="3079" spans="1:8" ht="12.75">
      <c r="A3079"/>
      <c r="B3079"/>
      <c r="C3079"/>
      <c r="D3079"/>
      <c r="E3079" s="7"/>
      <c r="F3079" s="7"/>
      <c r="G3079"/>
      <c r="H3079"/>
    </row>
    <row r="3080" spans="1:8" ht="12.75">
      <c r="A3080"/>
      <c r="B3080"/>
      <c r="C3080"/>
      <c r="D3080"/>
      <c r="E3080" s="7"/>
      <c r="F3080" s="7"/>
      <c r="G3080"/>
      <c r="H3080"/>
    </row>
    <row r="3081" spans="1:8" ht="12.75">
      <c r="A3081"/>
      <c r="B3081"/>
      <c r="C3081"/>
      <c r="D3081"/>
      <c r="E3081" s="7"/>
      <c r="F3081" s="7"/>
      <c r="G3081"/>
      <c r="H3081"/>
    </row>
    <row r="3082" spans="1:8" ht="12.75">
      <c r="A3082"/>
      <c r="B3082"/>
      <c r="C3082"/>
      <c r="D3082"/>
      <c r="E3082" s="7"/>
      <c r="F3082" s="7"/>
      <c r="G3082"/>
      <c r="H3082"/>
    </row>
    <row r="3083" spans="1:8" ht="12.75">
      <c r="A3083"/>
      <c r="B3083"/>
      <c r="C3083"/>
      <c r="D3083"/>
      <c r="E3083" s="7"/>
      <c r="F3083" s="7"/>
      <c r="G3083"/>
      <c r="H3083"/>
    </row>
    <row r="3084" spans="1:8" ht="12.75">
      <c r="A3084"/>
      <c r="B3084"/>
      <c r="C3084"/>
      <c r="D3084"/>
      <c r="E3084" s="7"/>
      <c r="F3084" s="7"/>
      <c r="G3084"/>
      <c r="H3084"/>
    </row>
    <row r="3085" spans="1:8" ht="12.75">
      <c r="A3085"/>
      <c r="B3085"/>
      <c r="C3085"/>
      <c r="D3085"/>
      <c r="E3085" s="7"/>
      <c r="F3085" s="7"/>
      <c r="G3085"/>
      <c r="H3085"/>
    </row>
    <row r="3086" spans="1:8" ht="12.75">
      <c r="A3086"/>
      <c r="B3086"/>
      <c r="C3086"/>
      <c r="D3086"/>
      <c r="E3086" s="7"/>
      <c r="F3086" s="7"/>
      <c r="G3086"/>
      <c r="H3086"/>
    </row>
    <row r="3087" spans="1:8" ht="12.75">
      <c r="A3087"/>
      <c r="B3087"/>
      <c r="C3087"/>
      <c r="D3087"/>
      <c r="E3087" s="7"/>
      <c r="F3087" s="7"/>
      <c r="G3087"/>
      <c r="H3087"/>
    </row>
    <row r="3088" spans="1:8" ht="12.75">
      <c r="A3088"/>
      <c r="B3088"/>
      <c r="C3088"/>
      <c r="D3088"/>
      <c r="E3088" s="7"/>
      <c r="F3088" s="7"/>
      <c r="G3088"/>
      <c r="H3088"/>
    </row>
    <row r="3089" spans="1:8" ht="12.75">
      <c r="A3089"/>
      <c r="B3089"/>
      <c r="C3089"/>
      <c r="D3089"/>
      <c r="E3089" s="7"/>
      <c r="F3089" s="7"/>
      <c r="G3089"/>
      <c r="H3089"/>
    </row>
    <row r="3090" spans="1:8" ht="12.75">
      <c r="A3090"/>
      <c r="B3090"/>
      <c r="C3090"/>
      <c r="D3090"/>
      <c r="E3090" s="7"/>
      <c r="F3090" s="7"/>
      <c r="G3090"/>
      <c r="H3090"/>
    </row>
    <row r="3091" spans="1:8" ht="12.75">
      <c r="A3091"/>
      <c r="B3091"/>
      <c r="C3091"/>
      <c r="D3091"/>
      <c r="E3091" s="7"/>
      <c r="F3091" s="7"/>
      <c r="G3091"/>
      <c r="H3091"/>
    </row>
    <row r="3092" spans="1:8" ht="12.75">
      <c r="A3092"/>
      <c r="B3092"/>
      <c r="C3092"/>
      <c r="D3092"/>
      <c r="E3092" s="7"/>
      <c r="F3092" s="7"/>
      <c r="G3092"/>
      <c r="H3092"/>
    </row>
    <row r="3093" spans="1:8" ht="12.75">
      <c r="A3093"/>
      <c r="B3093"/>
      <c r="C3093"/>
      <c r="D3093"/>
      <c r="E3093" s="7"/>
      <c r="F3093" s="7"/>
      <c r="G3093"/>
      <c r="H3093"/>
    </row>
    <row r="3094" spans="1:8" ht="12.75">
      <c r="A3094"/>
      <c r="B3094"/>
      <c r="C3094"/>
      <c r="D3094"/>
      <c r="E3094" s="7"/>
      <c r="F3094" s="7"/>
      <c r="G3094"/>
      <c r="H3094"/>
    </row>
    <row r="3095" spans="1:8" ht="12.75">
      <c r="A3095"/>
      <c r="B3095"/>
      <c r="C3095"/>
      <c r="D3095"/>
      <c r="E3095" s="7"/>
      <c r="F3095" s="7"/>
      <c r="G3095"/>
      <c r="H3095"/>
    </row>
    <row r="3096" spans="1:8" ht="12.75">
      <c r="A3096"/>
      <c r="B3096"/>
      <c r="C3096"/>
      <c r="D3096"/>
      <c r="E3096" s="7"/>
      <c r="F3096" s="7"/>
      <c r="G3096"/>
      <c r="H3096"/>
    </row>
    <row r="3097" spans="1:8" ht="12.75">
      <c r="A3097"/>
      <c r="B3097"/>
      <c r="C3097"/>
      <c r="D3097"/>
      <c r="E3097" s="7"/>
      <c r="F3097" s="7"/>
      <c r="G3097"/>
      <c r="H3097"/>
    </row>
    <row r="3098" spans="1:8" ht="12.75">
      <c r="A3098"/>
      <c r="B3098"/>
      <c r="C3098"/>
      <c r="D3098"/>
      <c r="E3098" s="7"/>
      <c r="F3098" s="7"/>
      <c r="G3098"/>
      <c r="H3098"/>
    </row>
    <row r="3099" spans="1:8" ht="12.75">
      <c r="A3099"/>
      <c r="B3099"/>
      <c r="C3099"/>
      <c r="D3099"/>
      <c r="E3099" s="7"/>
      <c r="F3099" s="7"/>
      <c r="G3099"/>
      <c r="H3099"/>
    </row>
    <row r="3100" spans="1:8" ht="12.75">
      <c r="A3100"/>
      <c r="B3100"/>
      <c r="C3100"/>
      <c r="D3100"/>
      <c r="E3100" s="7"/>
      <c r="F3100" s="7"/>
      <c r="G3100"/>
      <c r="H3100"/>
    </row>
    <row r="3101" spans="1:8" ht="12.75">
      <c r="A3101"/>
      <c r="B3101"/>
      <c r="C3101"/>
      <c r="D3101"/>
      <c r="E3101" s="7"/>
      <c r="F3101" s="7"/>
      <c r="G3101"/>
      <c r="H3101"/>
    </row>
    <row r="3102" spans="1:8" ht="12.75">
      <c r="A3102"/>
      <c r="B3102"/>
      <c r="C3102"/>
      <c r="D3102"/>
      <c r="E3102" s="7"/>
      <c r="F3102" s="7"/>
      <c r="G3102"/>
      <c r="H3102"/>
    </row>
    <row r="3103" spans="1:8" ht="12.75">
      <c r="A3103"/>
      <c r="B3103"/>
      <c r="C3103"/>
      <c r="D3103"/>
      <c r="E3103" s="7"/>
      <c r="F3103" s="7"/>
      <c r="G3103"/>
      <c r="H3103"/>
    </row>
    <row r="3104" spans="1:8" ht="12.75">
      <c r="A3104"/>
      <c r="B3104"/>
      <c r="C3104"/>
      <c r="D3104"/>
      <c r="E3104" s="7"/>
      <c r="F3104" s="7"/>
      <c r="G3104"/>
      <c r="H3104"/>
    </row>
    <row r="3105" spans="1:8" ht="12.75">
      <c r="A3105"/>
      <c r="B3105"/>
      <c r="C3105"/>
      <c r="D3105"/>
      <c r="E3105" s="7"/>
      <c r="F3105" s="7"/>
      <c r="G3105"/>
      <c r="H3105"/>
    </row>
    <row r="3106" spans="1:8" ht="12.75">
      <c r="A3106"/>
      <c r="B3106"/>
      <c r="C3106"/>
      <c r="D3106"/>
      <c r="E3106" s="7"/>
      <c r="F3106" s="7"/>
      <c r="G3106"/>
      <c r="H3106"/>
    </row>
    <row r="3107" spans="1:8" ht="12.75">
      <c r="A3107"/>
      <c r="B3107"/>
      <c r="C3107"/>
      <c r="D3107"/>
      <c r="E3107" s="7"/>
      <c r="F3107" s="7"/>
      <c r="G3107"/>
      <c r="H3107"/>
    </row>
    <row r="3108" spans="1:8" ht="12.75">
      <c r="A3108"/>
      <c r="B3108"/>
      <c r="C3108"/>
      <c r="D3108"/>
      <c r="E3108" s="7"/>
      <c r="F3108" s="7"/>
      <c r="G3108"/>
      <c r="H3108"/>
    </row>
    <row r="3109" spans="1:8" ht="12.75">
      <c r="A3109"/>
      <c r="B3109"/>
      <c r="C3109"/>
      <c r="D3109"/>
      <c r="E3109" s="7"/>
      <c r="F3109" s="7"/>
      <c r="G3109"/>
      <c r="H3109"/>
    </row>
    <row r="3110" spans="1:8" ht="12.75">
      <c r="A3110"/>
      <c r="B3110"/>
      <c r="C3110"/>
      <c r="D3110"/>
      <c r="E3110" s="7"/>
      <c r="F3110" s="7"/>
      <c r="G3110"/>
      <c r="H3110"/>
    </row>
    <row r="3111" spans="1:8" ht="12.75">
      <c r="A3111"/>
      <c r="B3111"/>
      <c r="C3111"/>
      <c r="D3111"/>
      <c r="E3111" s="7"/>
      <c r="F3111" s="7"/>
      <c r="G3111"/>
      <c r="H3111"/>
    </row>
    <row r="3112" spans="1:8" ht="12.75">
      <c r="A3112"/>
      <c r="B3112"/>
      <c r="C3112"/>
      <c r="D3112"/>
      <c r="E3112" s="7"/>
      <c r="F3112" s="7"/>
      <c r="G3112"/>
      <c r="H3112"/>
    </row>
    <row r="3113" spans="1:8" ht="12.75">
      <c r="A3113"/>
      <c r="B3113"/>
      <c r="C3113"/>
      <c r="D3113"/>
      <c r="E3113" s="7"/>
      <c r="F3113" s="7"/>
      <c r="G3113"/>
      <c r="H3113"/>
    </row>
    <row r="3114" spans="1:8" ht="12.75">
      <c r="A3114"/>
      <c r="B3114"/>
      <c r="C3114"/>
      <c r="D3114"/>
      <c r="E3114" s="7"/>
      <c r="F3114" s="7"/>
      <c r="G3114"/>
      <c r="H3114"/>
    </row>
    <row r="3115" spans="1:8" ht="12.75">
      <c r="A3115"/>
      <c r="B3115"/>
      <c r="C3115"/>
      <c r="D3115"/>
      <c r="E3115" s="7"/>
      <c r="F3115" s="7"/>
      <c r="G3115"/>
      <c r="H3115"/>
    </row>
    <row r="3116" spans="1:8" ht="12.75">
      <c r="A3116"/>
      <c r="B3116"/>
      <c r="C3116"/>
      <c r="D3116"/>
      <c r="E3116" s="7"/>
      <c r="F3116" s="7"/>
      <c r="G3116"/>
      <c r="H3116"/>
    </row>
    <row r="3117" spans="1:8" ht="12.75">
      <c r="A3117"/>
      <c r="B3117"/>
      <c r="C3117"/>
      <c r="D3117"/>
      <c r="E3117" s="7"/>
      <c r="F3117" s="7"/>
      <c r="G3117"/>
      <c r="H3117"/>
    </row>
    <row r="3118" spans="1:8" ht="12.75">
      <c r="A3118"/>
      <c r="B3118"/>
      <c r="C3118"/>
      <c r="D3118"/>
      <c r="E3118" s="7"/>
      <c r="F3118" s="7"/>
      <c r="G3118"/>
      <c r="H3118"/>
    </row>
    <row r="3119" spans="1:8" ht="12.75">
      <c r="A3119"/>
      <c r="B3119"/>
      <c r="C3119"/>
      <c r="D3119"/>
      <c r="E3119" s="7"/>
      <c r="F3119" s="7"/>
      <c r="G3119"/>
      <c r="H3119"/>
    </row>
    <row r="3120" spans="1:8" ht="12.75">
      <c r="A3120"/>
      <c r="B3120"/>
      <c r="C3120"/>
      <c r="D3120"/>
      <c r="E3120" s="7"/>
      <c r="F3120" s="7"/>
      <c r="G3120"/>
      <c r="H3120"/>
    </row>
    <row r="3121" spans="1:8" ht="12.75">
      <c r="A3121"/>
      <c r="B3121"/>
      <c r="C3121"/>
      <c r="D3121"/>
      <c r="E3121" s="7"/>
      <c r="F3121" s="7"/>
      <c r="G3121"/>
      <c r="H3121"/>
    </row>
    <row r="3122" spans="1:8" ht="12.75">
      <c r="A3122"/>
      <c r="B3122"/>
      <c r="C3122"/>
      <c r="D3122"/>
      <c r="E3122" s="7"/>
      <c r="F3122" s="7"/>
      <c r="G3122"/>
      <c r="H3122"/>
    </row>
    <row r="3123" spans="1:8" ht="12.75">
      <c r="A3123"/>
      <c r="B3123"/>
      <c r="C3123"/>
      <c r="D3123"/>
      <c r="E3123" s="7"/>
      <c r="F3123" s="7"/>
      <c r="G3123"/>
      <c r="H3123"/>
    </row>
    <row r="3124" spans="1:8" ht="12.75">
      <c r="A3124"/>
      <c r="B3124"/>
      <c r="C3124"/>
      <c r="D3124"/>
      <c r="E3124" s="7"/>
      <c r="F3124" s="7"/>
      <c r="G3124"/>
      <c r="H3124"/>
    </row>
    <row r="3125" spans="1:8" ht="12.75">
      <c r="A3125"/>
      <c r="B3125"/>
      <c r="C3125"/>
      <c r="D3125"/>
      <c r="E3125" s="7"/>
      <c r="F3125" s="7"/>
      <c r="G3125"/>
      <c r="H3125"/>
    </row>
    <row r="3126" spans="1:8" ht="12.75">
      <c r="A3126"/>
      <c r="B3126"/>
      <c r="C3126"/>
      <c r="D3126"/>
      <c r="E3126" s="7"/>
      <c r="F3126" s="7"/>
      <c r="G3126"/>
      <c r="H3126"/>
    </row>
    <row r="3127" spans="1:8" ht="12.75">
      <c r="A3127"/>
      <c r="B3127"/>
      <c r="C3127"/>
      <c r="D3127"/>
      <c r="E3127" s="7"/>
      <c r="F3127" s="7"/>
      <c r="G3127"/>
      <c r="H3127"/>
    </row>
    <row r="3128" spans="1:8" ht="12.75">
      <c r="A3128"/>
      <c r="B3128"/>
      <c r="C3128"/>
      <c r="D3128"/>
      <c r="E3128" s="7"/>
      <c r="F3128" s="7"/>
      <c r="G3128"/>
      <c r="H3128"/>
    </row>
    <row r="3129" spans="1:8" ht="12.75">
      <c r="A3129"/>
      <c r="B3129"/>
      <c r="C3129"/>
      <c r="D3129"/>
      <c r="E3129" s="7"/>
      <c r="F3129" s="7"/>
      <c r="G3129"/>
      <c r="H3129"/>
    </row>
    <row r="3130" spans="1:8" ht="12.75">
      <c r="A3130"/>
      <c r="B3130"/>
      <c r="C3130"/>
      <c r="D3130"/>
      <c r="E3130" s="7"/>
      <c r="F3130" s="7"/>
      <c r="G3130"/>
      <c r="H3130"/>
    </row>
    <row r="3131" spans="1:8" ht="12.75">
      <c r="A3131"/>
      <c r="B3131"/>
      <c r="C3131"/>
      <c r="D3131"/>
      <c r="E3131" s="7"/>
      <c r="F3131" s="7"/>
      <c r="G3131"/>
      <c r="H3131"/>
    </row>
    <row r="3132" spans="1:8" ht="12.75">
      <c r="A3132"/>
      <c r="B3132"/>
      <c r="C3132"/>
      <c r="D3132"/>
      <c r="E3132" s="7"/>
      <c r="F3132" s="7"/>
      <c r="G3132"/>
      <c r="H3132"/>
    </row>
    <row r="3133" spans="1:8" ht="12.75">
      <c r="A3133"/>
      <c r="B3133"/>
      <c r="C3133"/>
      <c r="D3133"/>
      <c r="E3133" s="7"/>
      <c r="F3133" s="7"/>
      <c r="G3133"/>
      <c r="H3133"/>
    </row>
    <row r="3134" spans="1:8" ht="12.75">
      <c r="A3134"/>
      <c r="B3134"/>
      <c r="C3134"/>
      <c r="D3134"/>
      <c r="E3134" s="7"/>
      <c r="F3134" s="7"/>
      <c r="G3134"/>
      <c r="H3134"/>
    </row>
    <row r="3135" spans="1:8" ht="12.75">
      <c r="A3135"/>
      <c r="B3135"/>
      <c r="C3135"/>
      <c r="D3135"/>
      <c r="E3135" s="7"/>
      <c r="F3135" s="7"/>
      <c r="G3135"/>
      <c r="H3135"/>
    </row>
    <row r="3136" spans="1:8" ht="12.75">
      <c r="A3136"/>
      <c r="B3136"/>
      <c r="C3136"/>
      <c r="D3136"/>
      <c r="E3136" s="7"/>
      <c r="F3136" s="7"/>
      <c r="G3136"/>
      <c r="H3136"/>
    </row>
    <row r="3137" spans="1:8" ht="12.75">
      <c r="A3137"/>
      <c r="B3137"/>
      <c r="C3137"/>
      <c r="D3137"/>
      <c r="E3137" s="7"/>
      <c r="F3137" s="7"/>
      <c r="G3137"/>
      <c r="H3137"/>
    </row>
    <row r="3138" spans="1:8" ht="12.75">
      <c r="A3138"/>
      <c r="B3138"/>
      <c r="C3138"/>
      <c r="D3138"/>
      <c r="E3138" s="7"/>
      <c r="F3138" s="7"/>
      <c r="G3138"/>
      <c r="H3138"/>
    </row>
    <row r="3139" spans="1:8" ht="12.75">
      <c r="A3139"/>
      <c r="B3139"/>
      <c r="C3139"/>
      <c r="D3139"/>
      <c r="E3139" s="7"/>
      <c r="F3139" s="7"/>
      <c r="G3139"/>
      <c r="H3139"/>
    </row>
    <row r="3140" spans="1:8" ht="12.75">
      <c r="A3140"/>
      <c r="B3140"/>
      <c r="C3140"/>
      <c r="D3140"/>
      <c r="E3140" s="7"/>
      <c r="F3140" s="7"/>
      <c r="G3140"/>
      <c r="H3140"/>
    </row>
    <row r="3141" spans="1:8" ht="12.75">
      <c r="A3141"/>
      <c r="B3141"/>
      <c r="C3141"/>
      <c r="D3141"/>
      <c r="E3141" s="7"/>
      <c r="F3141" s="7"/>
      <c r="G3141"/>
      <c r="H3141"/>
    </row>
    <row r="3142" spans="1:8" ht="12.75">
      <c r="A3142"/>
      <c r="B3142"/>
      <c r="C3142"/>
      <c r="D3142"/>
      <c r="E3142" s="7"/>
      <c r="F3142" s="7"/>
      <c r="G3142"/>
      <c r="H3142"/>
    </row>
    <row r="3143" spans="1:8" ht="12.75">
      <c r="A3143"/>
      <c r="B3143"/>
      <c r="C3143"/>
      <c r="D3143"/>
      <c r="E3143" s="7"/>
      <c r="F3143" s="7"/>
      <c r="G3143"/>
      <c r="H3143"/>
    </row>
    <row r="3144" spans="1:8" ht="12.75">
      <c r="A3144"/>
      <c r="B3144"/>
      <c r="C3144"/>
      <c r="D3144"/>
      <c r="E3144" s="7"/>
      <c r="F3144" s="7"/>
      <c r="G3144"/>
      <c r="H3144"/>
    </row>
    <row r="3145" spans="1:8" ht="12.75">
      <c r="A3145"/>
      <c r="B3145"/>
      <c r="C3145"/>
      <c r="D3145"/>
      <c r="E3145" s="7"/>
      <c r="F3145" s="7"/>
      <c r="G3145"/>
      <c r="H3145"/>
    </row>
    <row r="3146" spans="1:8" ht="12.75">
      <c r="A3146"/>
      <c r="B3146"/>
      <c r="C3146"/>
      <c r="D3146"/>
      <c r="E3146" s="7"/>
      <c r="F3146" s="7"/>
      <c r="G3146"/>
      <c r="H3146"/>
    </row>
    <row r="3147" spans="1:8" ht="12.75">
      <c r="A3147"/>
      <c r="B3147"/>
      <c r="C3147"/>
      <c r="D3147"/>
      <c r="E3147" s="7"/>
      <c r="F3147" s="7"/>
      <c r="G3147"/>
      <c r="H3147"/>
    </row>
    <row r="3148" spans="1:8" ht="12.75">
      <c r="A3148"/>
      <c r="B3148"/>
      <c r="C3148"/>
      <c r="D3148"/>
      <c r="E3148" s="7"/>
      <c r="F3148" s="7"/>
      <c r="G3148"/>
      <c r="H3148"/>
    </row>
    <row r="3149" spans="1:8" ht="12.75">
      <c r="A3149"/>
      <c r="B3149"/>
      <c r="C3149"/>
      <c r="D3149"/>
      <c r="E3149" s="7"/>
      <c r="F3149" s="7"/>
      <c r="G3149"/>
      <c r="H3149"/>
    </row>
    <row r="3150" spans="1:8" ht="12.75">
      <c r="A3150"/>
      <c r="B3150"/>
      <c r="C3150"/>
      <c r="D3150"/>
      <c r="E3150" s="7"/>
      <c r="F3150" s="7"/>
      <c r="G3150"/>
      <c r="H3150"/>
    </row>
    <row r="3151" spans="1:8" ht="12.75">
      <c r="A3151"/>
      <c r="B3151"/>
      <c r="C3151"/>
      <c r="D3151"/>
      <c r="E3151" s="7"/>
      <c r="F3151" s="7"/>
      <c r="G3151"/>
      <c r="H3151"/>
    </row>
    <row r="3152" spans="1:8" ht="12.75">
      <c r="A3152"/>
      <c r="B3152"/>
      <c r="C3152"/>
      <c r="D3152"/>
      <c r="E3152" s="7"/>
      <c r="F3152" s="7"/>
      <c r="G3152"/>
      <c r="H3152"/>
    </row>
    <row r="3153" spans="1:8" ht="12.75">
      <c r="A3153"/>
      <c r="B3153"/>
      <c r="C3153"/>
      <c r="D3153"/>
      <c r="E3153" s="7"/>
      <c r="F3153" s="7"/>
      <c r="G3153"/>
      <c r="H3153"/>
    </row>
    <row r="3154" spans="1:8" ht="12.75">
      <c r="A3154"/>
      <c r="B3154"/>
      <c r="C3154"/>
      <c r="D3154"/>
      <c r="E3154" s="7"/>
      <c r="F3154" s="7"/>
      <c r="G3154"/>
      <c r="H3154"/>
    </row>
    <row r="3155" spans="1:8" ht="12.75">
      <c r="A3155"/>
      <c r="B3155"/>
      <c r="C3155"/>
      <c r="D3155"/>
      <c r="E3155" s="7"/>
      <c r="F3155" s="7"/>
      <c r="G3155"/>
      <c r="H3155"/>
    </row>
    <row r="3156" spans="1:8" ht="12.75">
      <c r="A3156"/>
      <c r="B3156"/>
      <c r="C3156"/>
      <c r="D3156"/>
      <c r="E3156" s="7"/>
      <c r="F3156" s="7"/>
      <c r="G3156"/>
      <c r="H3156"/>
    </row>
    <row r="3157" spans="1:8" ht="12.75">
      <c r="A3157"/>
      <c r="B3157"/>
      <c r="C3157"/>
      <c r="D3157"/>
      <c r="E3157" s="7"/>
      <c r="F3157" s="7"/>
      <c r="G3157"/>
      <c r="H3157"/>
    </row>
    <row r="3158" spans="1:8" ht="12.75">
      <c r="A3158"/>
      <c r="B3158"/>
      <c r="C3158"/>
      <c r="D3158"/>
      <c r="E3158" s="7"/>
      <c r="F3158" s="7"/>
      <c r="G3158"/>
      <c r="H3158"/>
    </row>
    <row r="3159" spans="1:8" ht="12.75">
      <c r="A3159"/>
      <c r="B3159"/>
      <c r="C3159"/>
      <c r="D3159"/>
      <c r="E3159" s="7"/>
      <c r="F3159" s="7"/>
      <c r="G3159"/>
      <c r="H3159"/>
    </row>
    <row r="3160" spans="1:8" ht="12.75">
      <c r="A3160"/>
      <c r="B3160"/>
      <c r="C3160"/>
      <c r="D3160"/>
      <c r="E3160" s="7"/>
      <c r="F3160" s="7"/>
      <c r="G3160"/>
      <c r="H3160"/>
    </row>
    <row r="3161" spans="1:8" ht="12.75">
      <c r="A3161"/>
      <c r="B3161"/>
      <c r="C3161"/>
      <c r="D3161"/>
      <c r="E3161" s="7"/>
      <c r="F3161" s="7"/>
      <c r="G3161"/>
      <c r="H3161"/>
    </row>
    <row r="3162" spans="1:8" ht="12.75">
      <c r="A3162"/>
      <c r="B3162"/>
      <c r="C3162"/>
      <c r="D3162"/>
      <c r="E3162" s="7"/>
      <c r="F3162" s="7"/>
      <c r="G3162"/>
      <c r="H3162"/>
    </row>
    <row r="3163" spans="1:8" ht="12.75">
      <c r="A3163"/>
      <c r="B3163"/>
      <c r="C3163"/>
      <c r="D3163"/>
      <c r="E3163" s="7"/>
      <c r="F3163" s="7"/>
      <c r="G3163"/>
      <c r="H3163"/>
    </row>
    <row r="3164" spans="1:8" ht="12.75">
      <c r="A3164"/>
      <c r="B3164"/>
      <c r="C3164"/>
      <c r="D3164"/>
      <c r="E3164" s="7"/>
      <c r="F3164" s="7"/>
      <c r="G3164"/>
      <c r="H3164"/>
    </row>
    <row r="3165" spans="1:8" ht="12.75">
      <c r="A3165"/>
      <c r="B3165"/>
      <c r="C3165"/>
      <c r="D3165"/>
      <c r="E3165" s="7"/>
      <c r="F3165" s="7"/>
      <c r="G3165"/>
      <c r="H3165"/>
    </row>
    <row r="3166" spans="1:8" ht="12.75">
      <c r="A3166"/>
      <c r="B3166"/>
      <c r="C3166"/>
      <c r="D3166"/>
      <c r="E3166" s="7"/>
      <c r="F3166" s="7"/>
      <c r="G3166"/>
      <c r="H3166"/>
    </row>
    <row r="3167" spans="1:8" ht="12.75">
      <c r="A3167"/>
      <c r="B3167"/>
      <c r="C3167"/>
      <c r="D3167"/>
      <c r="E3167" s="7"/>
      <c r="F3167" s="7"/>
      <c r="G3167"/>
      <c r="H3167"/>
    </row>
    <row r="3168" spans="1:8" ht="12.75">
      <c r="A3168"/>
      <c r="B3168"/>
      <c r="C3168"/>
      <c r="D3168"/>
      <c r="E3168" s="7"/>
      <c r="F3168" s="7"/>
      <c r="G3168"/>
      <c r="H3168"/>
    </row>
    <row r="3169" spans="1:8" ht="12.75">
      <c r="A3169"/>
      <c r="B3169"/>
      <c r="C3169"/>
      <c r="D3169"/>
      <c r="E3169" s="7"/>
      <c r="F3169" s="7"/>
      <c r="G3169"/>
      <c r="H3169"/>
    </row>
    <row r="3170" spans="1:8" ht="12.75">
      <c r="A3170"/>
      <c r="B3170"/>
      <c r="C3170"/>
      <c r="D3170"/>
      <c r="E3170" s="7"/>
      <c r="F3170" s="7"/>
      <c r="G3170"/>
      <c r="H3170"/>
    </row>
    <row r="3171" spans="1:8" ht="12.75">
      <c r="A3171"/>
      <c r="B3171"/>
      <c r="C3171"/>
      <c r="D3171"/>
      <c r="E3171" s="7"/>
      <c r="F3171" s="7"/>
      <c r="G3171"/>
      <c r="H3171"/>
    </row>
    <row r="3172" spans="1:8" ht="12.75">
      <c r="A3172"/>
      <c r="B3172"/>
      <c r="C3172"/>
      <c r="D3172"/>
      <c r="E3172" s="7"/>
      <c r="F3172" s="7"/>
      <c r="G3172"/>
      <c r="H3172"/>
    </row>
    <row r="3173" spans="1:8" ht="12.75">
      <c r="A3173"/>
      <c r="B3173"/>
      <c r="C3173"/>
      <c r="D3173"/>
      <c r="E3173" s="7"/>
      <c r="F3173" s="7"/>
      <c r="G3173"/>
      <c r="H3173"/>
    </row>
    <row r="3174" spans="1:8" ht="12.75">
      <c r="A3174"/>
      <c r="B3174"/>
      <c r="C3174"/>
      <c r="D3174"/>
      <c r="E3174" s="7"/>
      <c r="F3174" s="7"/>
      <c r="G3174"/>
      <c r="H3174"/>
    </row>
    <row r="3175" spans="1:8" ht="12.75">
      <c r="A3175"/>
      <c r="B3175"/>
      <c r="C3175"/>
      <c r="D3175"/>
      <c r="E3175" s="7"/>
      <c r="F3175" s="7"/>
      <c r="G3175"/>
      <c r="H3175"/>
    </row>
    <row r="3176" spans="1:8" ht="12.75">
      <c r="A3176"/>
      <c r="B3176"/>
      <c r="C3176"/>
      <c r="D3176"/>
      <c r="E3176" s="7"/>
      <c r="F3176" s="7"/>
      <c r="G3176"/>
      <c r="H3176"/>
    </row>
    <row r="3177" spans="1:8" ht="12.75">
      <c r="A3177"/>
      <c r="B3177"/>
      <c r="C3177"/>
      <c r="D3177"/>
      <c r="E3177" s="7"/>
      <c r="F3177" s="7"/>
      <c r="G3177"/>
      <c r="H3177"/>
    </row>
    <row r="3178" spans="1:8" ht="12.75">
      <c r="A3178"/>
      <c r="B3178"/>
      <c r="C3178"/>
      <c r="D3178"/>
      <c r="E3178" s="7"/>
      <c r="F3178" s="7"/>
      <c r="G3178"/>
      <c r="H3178"/>
    </row>
    <row r="3179" spans="1:8" ht="12.75">
      <c r="A3179"/>
      <c r="B3179"/>
      <c r="C3179"/>
      <c r="D3179"/>
      <c r="E3179" s="7"/>
      <c r="F3179" s="7"/>
      <c r="G3179"/>
      <c r="H3179"/>
    </row>
    <row r="3180" spans="1:8" ht="12.75">
      <c r="A3180"/>
      <c r="B3180"/>
      <c r="C3180"/>
      <c r="D3180"/>
      <c r="E3180" s="7"/>
      <c r="F3180" s="7"/>
      <c r="G3180"/>
      <c r="H3180"/>
    </row>
    <row r="3181" spans="1:8" ht="12.75">
      <c r="A3181"/>
      <c r="B3181"/>
      <c r="C3181"/>
      <c r="D3181"/>
      <c r="E3181" s="7"/>
      <c r="F3181" s="7"/>
      <c r="G3181"/>
      <c r="H3181"/>
    </row>
    <row r="3182" spans="1:8" ht="12.75">
      <c r="A3182"/>
      <c r="B3182"/>
      <c r="C3182"/>
      <c r="D3182"/>
      <c r="E3182" s="7"/>
      <c r="F3182" s="7"/>
      <c r="G3182"/>
      <c r="H3182"/>
    </row>
    <row r="3183" spans="1:8" ht="12.75">
      <c r="A3183"/>
      <c r="B3183"/>
      <c r="C3183"/>
      <c r="D3183"/>
      <c r="E3183" s="7"/>
      <c r="F3183" s="7"/>
      <c r="G3183"/>
      <c r="H3183"/>
    </row>
    <row r="3184" spans="1:8" ht="12.75">
      <c r="A3184"/>
      <c r="B3184"/>
      <c r="C3184"/>
      <c r="D3184"/>
      <c r="E3184" s="7"/>
      <c r="F3184" s="7"/>
      <c r="G3184"/>
      <c r="H3184"/>
    </row>
    <row r="3185" spans="1:8" ht="12.75">
      <c r="A3185"/>
      <c r="B3185"/>
      <c r="C3185"/>
      <c r="D3185"/>
      <c r="E3185" s="7"/>
      <c r="F3185" s="7"/>
      <c r="G3185"/>
      <c r="H3185"/>
    </row>
    <row r="3186" spans="1:8" ht="12.75">
      <c r="A3186"/>
      <c r="B3186"/>
      <c r="C3186"/>
      <c r="D3186"/>
      <c r="E3186" s="7"/>
      <c r="F3186" s="7"/>
      <c r="G3186"/>
      <c r="H3186"/>
    </row>
    <row r="3187" spans="1:8" ht="12.75">
      <c r="A3187"/>
      <c r="B3187"/>
      <c r="C3187"/>
      <c r="D3187"/>
      <c r="E3187" s="7"/>
      <c r="F3187" s="7"/>
      <c r="G3187"/>
      <c r="H3187"/>
    </row>
    <row r="3188" spans="1:8" ht="12.75">
      <c r="A3188"/>
      <c r="B3188"/>
      <c r="C3188"/>
      <c r="D3188"/>
      <c r="E3188" s="7"/>
      <c r="F3188" s="7"/>
      <c r="G3188"/>
      <c r="H3188"/>
    </row>
    <row r="3189" spans="1:8" ht="12.75">
      <c r="A3189"/>
      <c r="B3189"/>
      <c r="C3189"/>
      <c r="D3189"/>
      <c r="E3189" s="7"/>
      <c r="F3189" s="7"/>
      <c r="G3189"/>
      <c r="H3189"/>
    </row>
    <row r="3190" spans="1:8" ht="12.75">
      <c r="A3190"/>
      <c r="B3190"/>
      <c r="C3190"/>
      <c r="D3190"/>
      <c r="E3190" s="7"/>
      <c r="F3190" s="7"/>
      <c r="G3190"/>
      <c r="H3190"/>
    </row>
    <row r="3191" spans="1:8" ht="12.75">
      <c r="A3191"/>
      <c r="B3191"/>
      <c r="C3191"/>
      <c r="D3191"/>
      <c r="E3191" s="7"/>
      <c r="F3191" s="7"/>
      <c r="G3191"/>
      <c r="H3191"/>
    </row>
    <row r="3192" spans="1:8" ht="12.75">
      <c r="A3192"/>
      <c r="B3192"/>
      <c r="C3192"/>
      <c r="D3192"/>
      <c r="E3192" s="7"/>
      <c r="F3192" s="7"/>
      <c r="G3192"/>
      <c r="H3192"/>
    </row>
    <row r="3193" spans="1:8" ht="12.75">
      <c r="A3193"/>
      <c r="B3193"/>
      <c r="C3193"/>
      <c r="D3193"/>
      <c r="E3193" s="7"/>
      <c r="F3193" s="7"/>
      <c r="G3193"/>
      <c r="H3193"/>
    </row>
    <row r="3194" spans="1:8" ht="12.75">
      <c r="A3194"/>
      <c r="B3194"/>
      <c r="C3194"/>
      <c r="D3194"/>
      <c r="E3194" s="7"/>
      <c r="F3194" s="7"/>
      <c r="G3194"/>
      <c r="H3194"/>
    </row>
    <row r="3195" spans="1:8" ht="12.75">
      <c r="A3195"/>
      <c r="B3195"/>
      <c r="C3195"/>
      <c r="D3195"/>
      <c r="E3195" s="7"/>
      <c r="F3195" s="7"/>
      <c r="G3195"/>
      <c r="H3195"/>
    </row>
    <row r="3196" spans="1:8" ht="12.75">
      <c r="A3196"/>
      <c r="B3196"/>
      <c r="C3196"/>
      <c r="D3196"/>
      <c r="E3196" s="7"/>
      <c r="F3196" s="7"/>
      <c r="G3196"/>
      <c r="H3196"/>
    </row>
    <row r="3197" spans="1:8" ht="12.75">
      <c r="A3197"/>
      <c r="B3197"/>
      <c r="C3197"/>
      <c r="D3197"/>
      <c r="E3197" s="7"/>
      <c r="F3197" s="7"/>
      <c r="G3197"/>
      <c r="H3197"/>
    </row>
    <row r="3198" spans="1:8" ht="12.75">
      <c r="A3198"/>
      <c r="B3198"/>
      <c r="C3198"/>
      <c r="D3198"/>
      <c r="E3198" s="7"/>
      <c r="F3198" s="7"/>
      <c r="G3198"/>
      <c r="H3198"/>
    </row>
    <row r="3199" spans="1:8" ht="12.75">
      <c r="A3199"/>
      <c r="B3199"/>
      <c r="C3199"/>
      <c r="D3199"/>
      <c r="E3199" s="7"/>
      <c r="F3199" s="7"/>
      <c r="G3199"/>
      <c r="H3199"/>
    </row>
    <row r="3200" spans="1:8" ht="12.75">
      <c r="A3200"/>
      <c r="B3200"/>
      <c r="C3200"/>
      <c r="D3200"/>
      <c r="E3200" s="7"/>
      <c r="F3200" s="7"/>
      <c r="G3200"/>
      <c r="H3200"/>
    </row>
    <row r="3201" spans="1:8" ht="12.75">
      <c r="A3201"/>
      <c r="B3201"/>
      <c r="C3201"/>
      <c r="D3201"/>
      <c r="E3201" s="7"/>
      <c r="F3201" s="7"/>
      <c r="G3201"/>
      <c r="H3201"/>
    </row>
    <row r="3202" spans="1:8" ht="12.75">
      <c r="A3202"/>
      <c r="B3202"/>
      <c r="C3202"/>
      <c r="D3202"/>
      <c r="E3202" s="7"/>
      <c r="F3202" s="7"/>
      <c r="G3202"/>
      <c r="H3202"/>
    </row>
    <row r="3203" spans="1:8" ht="12.75">
      <c r="A3203"/>
      <c r="B3203"/>
      <c r="C3203"/>
      <c r="D3203"/>
      <c r="E3203" s="7"/>
      <c r="F3203" s="7"/>
      <c r="G3203"/>
      <c r="H3203"/>
    </row>
    <row r="3204" spans="1:8" ht="12.75">
      <c r="A3204"/>
      <c r="B3204"/>
      <c r="C3204"/>
      <c r="D3204"/>
      <c r="E3204" s="7"/>
      <c r="F3204" s="7"/>
      <c r="G3204"/>
      <c r="H3204"/>
    </row>
    <row r="3205" spans="1:8" ht="12.75">
      <c r="A3205"/>
      <c r="B3205"/>
      <c r="C3205"/>
      <c r="D3205"/>
      <c r="E3205" s="7"/>
      <c r="F3205" s="7"/>
      <c r="G3205"/>
      <c r="H3205"/>
    </row>
    <row r="3206" spans="1:8" ht="12.75">
      <c r="A3206"/>
      <c r="B3206"/>
      <c r="C3206"/>
      <c r="D3206"/>
      <c r="E3206" s="7"/>
      <c r="F3206" s="7"/>
      <c r="G3206"/>
      <c r="H3206"/>
    </row>
    <row r="3207" spans="1:8" ht="12.75">
      <c r="A3207"/>
      <c r="B3207"/>
      <c r="C3207"/>
      <c r="D3207"/>
      <c r="E3207" s="7"/>
      <c r="F3207" s="7"/>
      <c r="G3207"/>
      <c r="H3207"/>
    </row>
    <row r="3208" spans="1:8" ht="12.75">
      <c r="A3208"/>
      <c r="B3208"/>
      <c r="C3208"/>
      <c r="D3208"/>
      <c r="E3208" s="7"/>
      <c r="F3208" s="7"/>
      <c r="G3208"/>
      <c r="H3208"/>
    </row>
    <row r="3209" spans="1:8" ht="12.75">
      <c r="A3209"/>
      <c r="B3209"/>
      <c r="C3209"/>
      <c r="D3209"/>
      <c r="E3209" s="7"/>
      <c r="F3209" s="7"/>
      <c r="G3209"/>
      <c r="H3209"/>
    </row>
    <row r="3210" spans="1:8" ht="12.75">
      <c r="A3210"/>
      <c r="B3210"/>
      <c r="C3210"/>
      <c r="D3210"/>
      <c r="E3210" s="7"/>
      <c r="F3210" s="7"/>
      <c r="G3210"/>
      <c r="H3210"/>
    </row>
    <row r="3211" spans="1:8" ht="12.75">
      <c r="A3211"/>
      <c r="B3211"/>
      <c r="C3211"/>
      <c r="D3211"/>
      <c r="E3211" s="7"/>
      <c r="F3211" s="7"/>
      <c r="G3211"/>
      <c r="H3211"/>
    </row>
    <row r="3212" spans="1:8" ht="12.75">
      <c r="A3212"/>
      <c r="B3212"/>
      <c r="C3212"/>
      <c r="D3212"/>
      <c r="E3212" s="7"/>
      <c r="F3212" s="7"/>
      <c r="G3212"/>
      <c r="H3212"/>
    </row>
    <row r="3213" spans="1:8" ht="12.75">
      <c r="A3213"/>
      <c r="B3213"/>
      <c r="C3213"/>
      <c r="D3213"/>
      <c r="E3213" s="7"/>
      <c r="F3213" s="7"/>
      <c r="G3213"/>
      <c r="H3213"/>
    </row>
    <row r="3214" spans="1:8" ht="12.75">
      <c r="A3214"/>
      <c r="B3214"/>
      <c r="C3214"/>
      <c r="D3214"/>
      <c r="E3214" s="7"/>
      <c r="F3214" s="7"/>
      <c r="G3214"/>
      <c r="H3214"/>
    </row>
    <row r="3215" spans="1:8" ht="12.75">
      <c r="A3215"/>
      <c r="B3215"/>
      <c r="C3215"/>
      <c r="D3215"/>
      <c r="E3215" s="7"/>
      <c r="F3215" s="7"/>
      <c r="G3215"/>
      <c r="H3215"/>
    </row>
    <row r="3216" spans="1:8" ht="12.75">
      <c r="A3216"/>
      <c r="B3216"/>
      <c r="C3216"/>
      <c r="D3216"/>
      <c r="E3216" s="7"/>
      <c r="F3216" s="7"/>
      <c r="G3216"/>
      <c r="H3216"/>
    </row>
    <row r="3217" spans="1:8" ht="12.75">
      <c r="A3217"/>
      <c r="B3217"/>
      <c r="C3217"/>
      <c r="D3217"/>
      <c r="E3217" s="7"/>
      <c r="F3217" s="7"/>
      <c r="G3217"/>
      <c r="H3217"/>
    </row>
    <row r="3218" spans="1:8" ht="12.75">
      <c r="A3218"/>
      <c r="B3218"/>
      <c r="C3218"/>
      <c r="D3218"/>
      <c r="E3218" s="7"/>
      <c r="F3218" s="7"/>
      <c r="G3218"/>
      <c r="H3218"/>
    </row>
    <row r="3219" spans="1:8" ht="12.75">
      <c r="A3219"/>
      <c r="B3219"/>
      <c r="C3219"/>
      <c r="D3219"/>
      <c r="E3219" s="7"/>
      <c r="F3219" s="7"/>
      <c r="G3219"/>
      <c r="H3219"/>
    </row>
    <row r="3220" spans="1:8" ht="12.75">
      <c r="A3220"/>
      <c r="B3220"/>
      <c r="C3220"/>
      <c r="D3220"/>
      <c r="E3220" s="7"/>
      <c r="F3220" s="7"/>
      <c r="G3220"/>
      <c r="H3220"/>
    </row>
    <row r="3221" spans="1:8" ht="12.75">
      <c r="A3221"/>
      <c r="B3221"/>
      <c r="C3221"/>
      <c r="D3221"/>
      <c r="E3221" s="7"/>
      <c r="F3221" s="7"/>
      <c r="G3221"/>
      <c r="H3221"/>
    </row>
    <row r="3222" spans="1:8" ht="12.75">
      <c r="A3222"/>
      <c r="B3222"/>
      <c r="C3222"/>
      <c r="D3222"/>
      <c r="E3222" s="7"/>
      <c r="F3222" s="7"/>
      <c r="G3222"/>
      <c r="H3222"/>
    </row>
    <row r="3223" spans="1:8" ht="12.75">
      <c r="A3223"/>
      <c r="B3223"/>
      <c r="C3223"/>
      <c r="D3223"/>
      <c r="E3223" s="7"/>
      <c r="F3223" s="7"/>
      <c r="G3223"/>
      <c r="H3223"/>
    </row>
    <row r="3224" spans="1:8" ht="12.75">
      <c r="A3224"/>
      <c r="B3224"/>
      <c r="C3224"/>
      <c r="D3224"/>
      <c r="E3224" s="7"/>
      <c r="F3224" s="7"/>
      <c r="G3224"/>
      <c r="H3224"/>
    </row>
    <row r="3225" spans="1:8" ht="12.75">
      <c r="A3225"/>
      <c r="B3225"/>
      <c r="C3225"/>
      <c r="D3225"/>
      <c r="E3225" s="7"/>
      <c r="F3225" s="7"/>
      <c r="G3225"/>
      <c r="H3225"/>
    </row>
    <row r="3226" spans="1:8" ht="12.75">
      <c r="A3226"/>
      <c r="B3226"/>
      <c r="C3226"/>
      <c r="D3226"/>
      <c r="E3226" s="7"/>
      <c r="F3226" s="7"/>
      <c r="G3226"/>
      <c r="H3226"/>
    </row>
    <row r="3227" spans="1:8" ht="12.75">
      <c r="A3227"/>
      <c r="B3227"/>
      <c r="C3227"/>
      <c r="D3227"/>
      <c r="E3227" s="7"/>
      <c r="F3227" s="7"/>
      <c r="G3227"/>
      <c r="H3227"/>
    </row>
    <row r="3228" spans="1:8" ht="12.75">
      <c r="A3228"/>
      <c r="B3228"/>
      <c r="C3228"/>
      <c r="D3228"/>
      <c r="E3228" s="7"/>
      <c r="F3228" s="7"/>
      <c r="G3228"/>
      <c r="H3228"/>
    </row>
    <row r="3229" spans="1:8" ht="12.75">
      <c r="A3229"/>
      <c r="B3229"/>
      <c r="C3229"/>
      <c r="D3229"/>
      <c r="E3229" s="7"/>
      <c r="F3229" s="7"/>
      <c r="G3229"/>
      <c r="H3229"/>
    </row>
    <row r="3230" spans="1:8" ht="12.75">
      <c r="A3230"/>
      <c r="B3230"/>
      <c r="C3230"/>
      <c r="D3230"/>
      <c r="E3230" s="7"/>
      <c r="F3230" s="7"/>
      <c r="G3230"/>
      <c r="H3230"/>
    </row>
    <row r="3231" spans="1:8" ht="12.75">
      <c r="A3231"/>
      <c r="B3231"/>
      <c r="C3231"/>
      <c r="D3231"/>
      <c r="E3231" s="7"/>
      <c r="F3231" s="7"/>
      <c r="G3231"/>
      <c r="H3231"/>
    </row>
    <row r="3232" spans="1:8" ht="12.75">
      <c r="A3232"/>
      <c r="B3232"/>
      <c r="C3232"/>
      <c r="D3232"/>
      <c r="E3232" s="7"/>
      <c r="F3232" s="7"/>
      <c r="G3232"/>
      <c r="H3232"/>
    </row>
    <row r="3233" spans="1:8" ht="12.75">
      <c r="A3233"/>
      <c r="B3233"/>
      <c r="C3233"/>
      <c r="D3233"/>
      <c r="E3233" s="7"/>
      <c r="F3233" s="7"/>
      <c r="G3233"/>
      <c r="H3233"/>
    </row>
    <row r="3234" spans="1:8" ht="12.75">
      <c r="A3234"/>
      <c r="B3234"/>
      <c r="C3234"/>
      <c r="D3234"/>
      <c r="E3234" s="7"/>
      <c r="F3234" s="7"/>
      <c r="G3234"/>
      <c r="H3234"/>
    </row>
    <row r="3235" spans="1:8" ht="12.75">
      <c r="A3235"/>
      <c r="B3235"/>
      <c r="C3235"/>
      <c r="D3235"/>
      <c r="E3235" s="7"/>
      <c r="F3235" s="7"/>
      <c r="G3235"/>
      <c r="H3235"/>
    </row>
    <row r="3236" spans="1:8" ht="12.75">
      <c r="A3236"/>
      <c r="B3236"/>
      <c r="C3236"/>
      <c r="D3236"/>
      <c r="E3236" s="7"/>
      <c r="F3236" s="7"/>
      <c r="G3236"/>
      <c r="H3236"/>
    </row>
    <row r="3237" spans="1:8" ht="12.75">
      <c r="A3237"/>
      <c r="B3237"/>
      <c r="C3237"/>
      <c r="D3237"/>
      <c r="E3237" s="7"/>
      <c r="F3237" s="7"/>
      <c r="G3237"/>
      <c r="H3237"/>
    </row>
    <row r="3238" spans="1:8" ht="12.75">
      <c r="A3238"/>
      <c r="B3238"/>
      <c r="C3238"/>
      <c r="D3238"/>
      <c r="E3238" s="7"/>
      <c r="F3238" s="7"/>
      <c r="G3238"/>
      <c r="H3238"/>
    </row>
    <row r="3239" spans="1:8" ht="12.75">
      <c r="A3239"/>
      <c r="B3239"/>
      <c r="C3239"/>
      <c r="D3239"/>
      <c r="E3239" s="7"/>
      <c r="F3239" s="7"/>
      <c r="G3239"/>
      <c r="H3239"/>
    </row>
    <row r="3240" spans="1:8" ht="12.75">
      <c r="A3240"/>
      <c r="B3240"/>
      <c r="C3240"/>
      <c r="D3240"/>
      <c r="E3240" s="7"/>
      <c r="F3240" s="7"/>
      <c r="G3240"/>
      <c r="H3240"/>
    </row>
    <row r="3241" spans="1:8" ht="12.75">
      <c r="A3241"/>
      <c r="B3241"/>
      <c r="C3241"/>
      <c r="D3241"/>
      <c r="E3241" s="7"/>
      <c r="F3241" s="7"/>
      <c r="G3241"/>
      <c r="H3241"/>
    </row>
    <row r="3242" spans="1:8" ht="12.75">
      <c r="A3242"/>
      <c r="B3242"/>
      <c r="C3242"/>
      <c r="D3242"/>
      <c r="E3242" s="7"/>
      <c r="F3242" s="7"/>
      <c r="G3242"/>
      <c r="H3242"/>
    </row>
    <row r="3243" spans="1:8" ht="12.75">
      <c r="A3243"/>
      <c r="B3243"/>
      <c r="C3243"/>
      <c r="D3243"/>
      <c r="E3243" s="7"/>
      <c r="F3243" s="7"/>
      <c r="G3243"/>
      <c r="H3243"/>
    </row>
    <row r="3244" spans="1:8" ht="12.75">
      <c r="A3244"/>
      <c r="B3244"/>
      <c r="C3244"/>
      <c r="D3244"/>
      <c r="E3244" s="7"/>
      <c r="F3244" s="7"/>
      <c r="G3244"/>
      <c r="H3244"/>
    </row>
    <row r="3245" spans="1:8" ht="12.75">
      <c r="A3245"/>
      <c r="B3245"/>
      <c r="C3245"/>
      <c r="D3245"/>
      <c r="E3245" s="7"/>
      <c r="F3245" s="7"/>
      <c r="G3245"/>
      <c r="H3245"/>
    </row>
    <row r="3246" spans="1:8" ht="12.75">
      <c r="A3246"/>
      <c r="B3246"/>
      <c r="C3246"/>
      <c r="D3246"/>
      <c r="E3246" s="7"/>
      <c r="F3246" s="7"/>
      <c r="G3246"/>
      <c r="H3246"/>
    </row>
    <row r="3247" spans="1:8" ht="12.75">
      <c r="A3247"/>
      <c r="B3247"/>
      <c r="C3247"/>
      <c r="D3247"/>
      <c r="E3247" s="7"/>
      <c r="F3247" s="7"/>
      <c r="G3247"/>
      <c r="H3247"/>
    </row>
    <row r="3248" spans="1:8" ht="12.75">
      <c r="A3248"/>
      <c r="B3248"/>
      <c r="C3248"/>
      <c r="D3248"/>
      <c r="E3248" s="7"/>
      <c r="F3248" s="7"/>
      <c r="G3248"/>
      <c r="H3248"/>
    </row>
    <row r="3249" spans="1:8" ht="12.75">
      <c r="A3249"/>
      <c r="B3249"/>
      <c r="C3249"/>
      <c r="D3249"/>
      <c r="E3249" s="7"/>
      <c r="F3249" s="7"/>
      <c r="G3249"/>
      <c r="H3249"/>
    </row>
    <row r="3250" spans="1:8" ht="12.75">
      <c r="A3250"/>
      <c r="B3250"/>
      <c r="C3250"/>
      <c r="D3250"/>
      <c r="E3250" s="7"/>
      <c r="F3250" s="7"/>
      <c r="G3250"/>
      <c r="H3250"/>
    </row>
    <row r="3251" spans="1:8" ht="12.75">
      <c r="A3251"/>
      <c r="B3251"/>
      <c r="C3251"/>
      <c r="D3251"/>
      <c r="E3251" s="7"/>
      <c r="F3251" s="7"/>
      <c r="G3251"/>
      <c r="H3251"/>
    </row>
    <row r="3252" spans="1:8" ht="12.75">
      <c r="A3252"/>
      <c r="B3252"/>
      <c r="C3252"/>
      <c r="D3252"/>
      <c r="E3252" s="7"/>
      <c r="F3252" s="7"/>
      <c r="G3252"/>
      <c r="H3252"/>
    </row>
    <row r="3253" spans="1:8" ht="12.75">
      <c r="A3253"/>
      <c r="B3253"/>
      <c r="C3253"/>
      <c r="D3253"/>
      <c r="E3253" s="7"/>
      <c r="F3253" s="7"/>
      <c r="G3253"/>
      <c r="H3253"/>
    </row>
    <row r="3254" spans="1:8" ht="12.75">
      <c r="A3254"/>
      <c r="B3254"/>
      <c r="C3254"/>
      <c r="D3254"/>
      <c r="E3254" s="7"/>
      <c r="F3254" s="7"/>
      <c r="G3254"/>
      <c r="H3254"/>
    </row>
    <row r="3255" spans="1:8" ht="12.75">
      <c r="A3255"/>
      <c r="B3255"/>
      <c r="C3255"/>
      <c r="D3255"/>
      <c r="E3255" s="7"/>
      <c r="F3255" s="7"/>
      <c r="G3255"/>
      <c r="H3255"/>
    </row>
    <row r="3256" spans="1:8" ht="12.75">
      <c r="A3256"/>
      <c r="B3256"/>
      <c r="C3256"/>
      <c r="D3256"/>
      <c r="E3256" s="7"/>
      <c r="F3256" s="7"/>
      <c r="G3256"/>
      <c r="H3256"/>
    </row>
    <row r="3257" spans="1:8" ht="12.75">
      <c r="A3257"/>
      <c r="B3257"/>
      <c r="C3257"/>
      <c r="D3257"/>
      <c r="E3257" s="7"/>
      <c r="F3257" s="7"/>
      <c r="G3257"/>
      <c r="H3257"/>
    </row>
    <row r="3258" spans="1:8" ht="12.75">
      <c r="A3258"/>
      <c r="B3258"/>
      <c r="C3258"/>
      <c r="D3258"/>
      <c r="E3258" s="7"/>
      <c r="F3258" s="7"/>
      <c r="G3258"/>
      <c r="H3258"/>
    </row>
    <row r="3259" spans="1:8" ht="12.75">
      <c r="A3259"/>
      <c r="B3259"/>
      <c r="C3259"/>
      <c r="D3259"/>
      <c r="E3259" s="7"/>
      <c r="F3259" s="7"/>
      <c r="G3259"/>
      <c r="H3259"/>
    </row>
    <row r="3260" spans="1:8" ht="12.75">
      <c r="A3260"/>
      <c r="B3260"/>
      <c r="C3260"/>
      <c r="D3260"/>
      <c r="E3260" s="7"/>
      <c r="F3260" s="7"/>
      <c r="G3260"/>
      <c r="H3260"/>
    </row>
    <row r="3261" spans="1:8" ht="12.75">
      <c r="A3261"/>
      <c r="B3261"/>
      <c r="C3261"/>
      <c r="D3261"/>
      <c r="E3261" s="7"/>
      <c r="F3261" s="7"/>
      <c r="G3261"/>
      <c r="H3261"/>
    </row>
    <row r="3262" spans="1:8" ht="12.75">
      <c r="A3262"/>
      <c r="B3262"/>
      <c r="C3262"/>
      <c r="D3262"/>
      <c r="E3262" s="7"/>
      <c r="F3262" s="7"/>
      <c r="G3262"/>
      <c r="H3262"/>
    </row>
    <row r="3263" spans="1:8" ht="12.75">
      <c r="A3263"/>
      <c r="B3263"/>
      <c r="C3263"/>
      <c r="D3263"/>
      <c r="E3263" s="7"/>
      <c r="F3263" s="7"/>
      <c r="G3263"/>
      <c r="H3263"/>
    </row>
    <row r="3264" spans="1:8" ht="12.75">
      <c r="A3264"/>
      <c r="B3264"/>
      <c r="C3264"/>
      <c r="D3264"/>
      <c r="E3264" s="7"/>
      <c r="F3264" s="7"/>
      <c r="G3264"/>
      <c r="H3264"/>
    </row>
    <row r="3265" spans="1:8" ht="12.75">
      <c r="A3265"/>
      <c r="B3265"/>
      <c r="C3265"/>
      <c r="D3265"/>
      <c r="E3265" s="7"/>
      <c r="F3265" s="7"/>
      <c r="G3265"/>
      <c r="H3265"/>
    </row>
    <row r="3266" spans="1:8" ht="12.75">
      <c r="A3266"/>
      <c r="B3266"/>
      <c r="C3266"/>
      <c r="D3266"/>
      <c r="E3266" s="7"/>
      <c r="F3266" s="7"/>
      <c r="G3266"/>
      <c r="H3266"/>
    </row>
    <row r="3267" spans="1:8" ht="12.75">
      <c r="A3267"/>
      <c r="B3267"/>
      <c r="C3267"/>
      <c r="D3267"/>
      <c r="E3267" s="7"/>
      <c r="F3267" s="7"/>
      <c r="G3267"/>
      <c r="H3267"/>
    </row>
    <row r="3268" spans="1:8" ht="12.75">
      <c r="A3268"/>
      <c r="B3268"/>
      <c r="C3268"/>
      <c r="D3268"/>
      <c r="E3268" s="7"/>
      <c r="F3268" s="7"/>
      <c r="G3268"/>
      <c r="H3268"/>
    </row>
    <row r="3269" spans="1:8" ht="12.75">
      <c r="A3269"/>
      <c r="B3269"/>
      <c r="C3269"/>
      <c r="D3269"/>
      <c r="E3269" s="7"/>
      <c r="F3269" s="7"/>
      <c r="G3269"/>
      <c r="H3269"/>
    </row>
    <row r="3270" spans="1:8" ht="12.75">
      <c r="A3270"/>
      <c r="B3270"/>
      <c r="C3270"/>
      <c r="D3270"/>
      <c r="E3270" s="7"/>
      <c r="F3270" s="7"/>
      <c r="G3270"/>
      <c r="H3270"/>
    </row>
    <row r="3271" spans="1:8" ht="12.75">
      <c r="A3271"/>
      <c r="B3271"/>
      <c r="C3271"/>
      <c r="D3271"/>
      <c r="E3271" s="7"/>
      <c r="F3271" s="7"/>
      <c r="G3271"/>
      <c r="H3271"/>
    </row>
    <row r="3272" spans="1:8" ht="12.75">
      <c r="A3272"/>
      <c r="B3272"/>
      <c r="C3272"/>
      <c r="D3272"/>
      <c r="E3272" s="7"/>
      <c r="F3272" s="7"/>
      <c r="G3272"/>
      <c r="H3272"/>
    </row>
    <row r="3273" spans="1:8" ht="12.75">
      <c r="A3273"/>
      <c r="B3273"/>
      <c r="C3273"/>
      <c r="D3273"/>
      <c r="E3273" s="7"/>
      <c r="F3273" s="7"/>
      <c r="G3273"/>
      <c r="H3273"/>
    </row>
    <row r="3274" spans="1:8" ht="12.75">
      <c r="A3274"/>
      <c r="B3274"/>
      <c r="C3274"/>
      <c r="D3274"/>
      <c r="E3274" s="7"/>
      <c r="F3274" s="7"/>
      <c r="G3274"/>
      <c r="H3274"/>
    </row>
    <row r="3275" spans="1:8" ht="12.75">
      <c r="A3275"/>
      <c r="B3275"/>
      <c r="C3275"/>
      <c r="D3275"/>
      <c r="E3275" s="7"/>
      <c r="F3275" s="7"/>
      <c r="G3275"/>
      <c r="H3275"/>
    </row>
    <row r="3276" spans="1:8" ht="12.75">
      <c r="A3276"/>
      <c r="B3276"/>
      <c r="C3276"/>
      <c r="D3276"/>
      <c r="E3276" s="7"/>
      <c r="F3276" s="7"/>
      <c r="G3276"/>
      <c r="H3276"/>
    </row>
    <row r="3277" spans="1:8" ht="12.75">
      <c r="A3277"/>
      <c r="B3277"/>
      <c r="C3277"/>
      <c r="D3277"/>
      <c r="E3277" s="7"/>
      <c r="F3277" s="7"/>
      <c r="G3277"/>
      <c r="H3277"/>
    </row>
    <row r="3278" spans="1:8" ht="12.75">
      <c r="A3278"/>
      <c r="B3278"/>
      <c r="C3278"/>
      <c r="D3278"/>
      <c r="E3278" s="7"/>
      <c r="F3278" s="7"/>
      <c r="G3278"/>
      <c r="H3278"/>
    </row>
    <row r="3279" spans="1:8" ht="12.75">
      <c r="A3279"/>
      <c r="B3279"/>
      <c r="C3279"/>
      <c r="D3279"/>
      <c r="E3279" s="7"/>
      <c r="F3279" s="7"/>
      <c r="G3279"/>
      <c r="H3279"/>
    </row>
    <row r="3280" spans="1:8" ht="12.75">
      <c r="A3280"/>
      <c r="B3280"/>
      <c r="C3280"/>
      <c r="D3280"/>
      <c r="E3280" s="7"/>
      <c r="F3280" s="7"/>
      <c r="G3280"/>
      <c r="H3280"/>
    </row>
    <row r="3281" spans="1:8" ht="12.75">
      <c r="A3281"/>
      <c r="B3281"/>
      <c r="C3281"/>
      <c r="D3281"/>
      <c r="E3281" s="7"/>
      <c r="F3281" s="7"/>
      <c r="G3281"/>
      <c r="H3281"/>
    </row>
    <row r="3282" spans="1:8" ht="12.75">
      <c r="A3282"/>
      <c r="B3282"/>
      <c r="C3282"/>
      <c r="D3282"/>
      <c r="E3282" s="7"/>
      <c r="F3282" s="7"/>
      <c r="G3282"/>
      <c r="H3282"/>
    </row>
    <row r="3283" spans="1:8" ht="12.75">
      <c r="A3283"/>
      <c r="B3283"/>
      <c r="C3283"/>
      <c r="D3283"/>
      <c r="E3283" s="7"/>
      <c r="F3283" s="7"/>
      <c r="G3283"/>
      <c r="H3283"/>
    </row>
    <row r="3284" spans="1:8" ht="12.75">
      <c r="A3284"/>
      <c r="B3284"/>
      <c r="C3284"/>
      <c r="D3284"/>
      <c r="E3284" s="7"/>
      <c r="F3284" s="7"/>
      <c r="G3284"/>
      <c r="H3284"/>
    </row>
    <row r="3285" spans="1:8" ht="12.75">
      <c r="A3285"/>
      <c r="B3285"/>
      <c r="C3285"/>
      <c r="D3285"/>
      <c r="E3285" s="7"/>
      <c r="F3285" s="7"/>
      <c r="G3285"/>
      <c r="H3285"/>
    </row>
    <row r="3286" spans="1:8" ht="12.75">
      <c r="A3286"/>
      <c r="B3286"/>
      <c r="C3286"/>
      <c r="D3286"/>
      <c r="E3286" s="7"/>
      <c r="F3286" s="7"/>
      <c r="G3286"/>
      <c r="H3286"/>
    </row>
    <row r="3287" spans="1:8" ht="12.75">
      <c r="A3287"/>
      <c r="B3287"/>
      <c r="C3287"/>
      <c r="D3287"/>
      <c r="E3287" s="7"/>
      <c r="F3287" s="7"/>
      <c r="G3287"/>
      <c r="H3287"/>
    </row>
    <row r="3288" spans="1:8" ht="12.75">
      <c r="A3288"/>
      <c r="B3288"/>
      <c r="C3288"/>
      <c r="D3288"/>
      <c r="E3288" s="7"/>
      <c r="F3288" s="7"/>
      <c r="G3288"/>
      <c r="H3288"/>
    </row>
    <row r="3289" spans="1:8" ht="12.75">
      <c r="A3289"/>
      <c r="B3289"/>
      <c r="C3289"/>
      <c r="D3289"/>
      <c r="E3289" s="7"/>
      <c r="F3289" s="7"/>
      <c r="G3289"/>
      <c r="H3289"/>
    </row>
    <row r="3290" spans="1:8" ht="12.75">
      <c r="A3290"/>
      <c r="B3290"/>
      <c r="C3290"/>
      <c r="D3290"/>
      <c r="E3290" s="7"/>
      <c r="F3290" s="7"/>
      <c r="G3290"/>
      <c r="H3290"/>
    </row>
    <row r="3291" spans="1:8" ht="12.75">
      <c r="A3291"/>
      <c r="B3291"/>
      <c r="C3291"/>
      <c r="D3291"/>
      <c r="E3291" s="7"/>
      <c r="F3291" s="7"/>
      <c r="G3291"/>
      <c r="H3291"/>
    </row>
    <row r="3292" spans="1:8" ht="12.75">
      <c r="A3292"/>
      <c r="B3292"/>
      <c r="C3292"/>
      <c r="D3292"/>
      <c r="E3292" s="7"/>
      <c r="F3292" s="7"/>
      <c r="G3292"/>
      <c r="H3292"/>
    </row>
    <row r="3293" spans="1:8" ht="12.75">
      <c r="A3293"/>
      <c r="B3293"/>
      <c r="C3293"/>
      <c r="D3293"/>
      <c r="E3293" s="7"/>
      <c r="F3293" s="7"/>
      <c r="G3293"/>
      <c r="H3293"/>
    </row>
    <row r="3294" spans="1:8" ht="12.75">
      <c r="A3294"/>
      <c r="B3294"/>
      <c r="C3294"/>
      <c r="D3294"/>
      <c r="E3294" s="7"/>
      <c r="F3294" s="7"/>
      <c r="G3294"/>
      <c r="H3294"/>
    </row>
    <row r="3295" spans="1:8" ht="12.75">
      <c r="A3295"/>
      <c r="B3295"/>
      <c r="C3295"/>
      <c r="D3295"/>
      <c r="E3295" s="7"/>
      <c r="F3295" s="7"/>
      <c r="G3295"/>
      <c r="H3295"/>
    </row>
    <row r="3296" spans="1:8" ht="12.75">
      <c r="A3296"/>
      <c r="B3296"/>
      <c r="C3296"/>
      <c r="D3296"/>
      <c r="E3296" s="7"/>
      <c r="F3296" s="7"/>
      <c r="G3296"/>
      <c r="H3296"/>
    </row>
    <row r="3297" spans="1:8" ht="12.75">
      <c r="A3297"/>
      <c r="B3297"/>
      <c r="C3297"/>
      <c r="D3297"/>
      <c r="E3297" s="7"/>
      <c r="F3297" s="7"/>
      <c r="G3297"/>
      <c r="H3297"/>
    </row>
    <row r="3298" spans="1:8" ht="12.75">
      <c r="A3298"/>
      <c r="B3298"/>
      <c r="C3298"/>
      <c r="D3298"/>
      <c r="E3298" s="7"/>
      <c r="F3298" s="7"/>
      <c r="G3298"/>
      <c r="H3298"/>
    </row>
    <row r="3299" spans="1:8" ht="12.75">
      <c r="A3299"/>
      <c r="B3299"/>
      <c r="C3299"/>
      <c r="D3299"/>
      <c r="E3299" s="7"/>
      <c r="F3299" s="7"/>
      <c r="G3299"/>
      <c r="H3299"/>
    </row>
    <row r="3300" spans="1:8" ht="12.75">
      <c r="A3300"/>
      <c r="B3300"/>
      <c r="C3300"/>
      <c r="D3300"/>
      <c r="E3300" s="7"/>
      <c r="F3300" s="7"/>
      <c r="G3300"/>
      <c r="H3300"/>
    </row>
    <row r="3301" spans="1:8" ht="12.75">
      <c r="A3301"/>
      <c r="B3301"/>
      <c r="C3301"/>
      <c r="D3301"/>
      <c r="E3301" s="7"/>
      <c r="F3301" s="7"/>
      <c r="G3301"/>
      <c r="H3301"/>
    </row>
    <row r="3302" spans="1:8" ht="12.75">
      <c r="A3302"/>
      <c r="B3302"/>
      <c r="C3302"/>
      <c r="D3302"/>
      <c r="E3302" s="7"/>
      <c r="F3302" s="7"/>
      <c r="G3302"/>
      <c r="H3302"/>
    </row>
    <row r="3303" spans="1:8" ht="12.75">
      <c r="A3303"/>
      <c r="B3303"/>
      <c r="C3303"/>
      <c r="D3303"/>
      <c r="E3303" s="7"/>
      <c r="F3303" s="7"/>
      <c r="G3303"/>
      <c r="H3303"/>
    </row>
    <row r="3304" spans="1:8" ht="12.75">
      <c r="A3304"/>
      <c r="B3304"/>
      <c r="C3304"/>
      <c r="D3304"/>
      <c r="E3304" s="7"/>
      <c r="F3304" s="7"/>
      <c r="G3304"/>
      <c r="H3304"/>
    </row>
    <row r="3305" spans="1:8" ht="12.75">
      <c r="A3305"/>
      <c r="B3305"/>
      <c r="C3305"/>
      <c r="D3305"/>
      <c r="E3305" s="7"/>
      <c r="F3305" s="7"/>
      <c r="G3305"/>
      <c r="H3305"/>
    </row>
    <row r="3306" spans="1:8" ht="12.75">
      <c r="A3306"/>
      <c r="B3306"/>
      <c r="C3306"/>
      <c r="D3306"/>
      <c r="E3306" s="7"/>
      <c r="F3306" s="7"/>
      <c r="G3306"/>
      <c r="H3306"/>
    </row>
    <row r="3307" spans="1:8" ht="12.75">
      <c r="A3307"/>
      <c r="B3307"/>
      <c r="C3307"/>
      <c r="D3307"/>
      <c r="E3307" s="7"/>
      <c r="F3307" s="7"/>
      <c r="G3307"/>
      <c r="H3307"/>
    </row>
    <row r="3308" spans="1:8" ht="12.75">
      <c r="A3308"/>
      <c r="B3308"/>
      <c r="C3308"/>
      <c r="D3308"/>
      <c r="E3308" s="7"/>
      <c r="F3308" s="7"/>
      <c r="G3308"/>
      <c r="H3308"/>
    </row>
    <row r="3309" spans="1:8" ht="12.75">
      <c r="A3309"/>
      <c r="B3309"/>
      <c r="C3309"/>
      <c r="D3309"/>
      <c r="E3309" s="7"/>
      <c r="F3309" s="7"/>
      <c r="G3309"/>
      <c r="H3309"/>
    </row>
    <row r="3310" spans="1:8" ht="12.75">
      <c r="A3310"/>
      <c r="B3310"/>
      <c r="C3310"/>
      <c r="D3310"/>
      <c r="E3310" s="7"/>
      <c r="F3310" s="7"/>
      <c r="G3310"/>
      <c r="H3310"/>
    </row>
    <row r="3311" spans="1:8" ht="12.75">
      <c r="A3311"/>
      <c r="B3311"/>
      <c r="C3311"/>
      <c r="D3311"/>
      <c r="E3311" s="7"/>
      <c r="F3311" s="7"/>
      <c r="G3311"/>
      <c r="H3311"/>
    </row>
    <row r="3312" spans="1:8" ht="12.75">
      <c r="A3312"/>
      <c r="B3312"/>
      <c r="C3312"/>
      <c r="D3312"/>
      <c r="E3312" s="7"/>
      <c r="F3312" s="7"/>
      <c r="G3312"/>
      <c r="H3312"/>
    </row>
    <row r="3313" spans="1:8" ht="12.75">
      <c r="A3313"/>
      <c r="B3313"/>
      <c r="C3313"/>
      <c r="D3313"/>
      <c r="E3313" s="7"/>
      <c r="F3313" s="7"/>
      <c r="G3313"/>
      <c r="H3313"/>
    </row>
    <row r="3314" spans="1:8" ht="12.75">
      <c r="A3314"/>
      <c r="B3314"/>
      <c r="C3314"/>
      <c r="D3314"/>
      <c r="E3314" s="7"/>
      <c r="F3314" s="7"/>
      <c r="G3314"/>
      <c r="H3314"/>
    </row>
    <row r="3315" spans="1:8" ht="12.75">
      <c r="A3315"/>
      <c r="B3315"/>
      <c r="C3315"/>
      <c r="D3315"/>
      <c r="E3315" s="7"/>
      <c r="F3315" s="7"/>
      <c r="G3315"/>
      <c r="H3315"/>
    </row>
    <row r="3316" spans="1:8" ht="12.75">
      <c r="A3316"/>
      <c r="B3316"/>
      <c r="C3316"/>
      <c r="D3316"/>
      <c r="E3316" s="7"/>
      <c r="F3316" s="7"/>
      <c r="G3316"/>
      <c r="H3316"/>
    </row>
    <row r="3317" spans="1:8" ht="12.75">
      <c r="A3317"/>
      <c r="B3317"/>
      <c r="C3317"/>
      <c r="D3317"/>
      <c r="E3317" s="7"/>
      <c r="F3317" s="7"/>
      <c r="G3317"/>
      <c r="H3317"/>
    </row>
    <row r="3318" spans="1:8" ht="12.75">
      <c r="A3318"/>
      <c r="B3318"/>
      <c r="C3318"/>
      <c r="D3318"/>
      <c r="E3318" s="7"/>
      <c r="F3318" s="7"/>
      <c r="G3318"/>
      <c r="H3318"/>
    </row>
    <row r="3319" spans="1:8" ht="12.75">
      <c r="A3319"/>
      <c r="B3319"/>
      <c r="C3319"/>
      <c r="D3319"/>
      <c r="E3319" s="7"/>
      <c r="F3319" s="7"/>
      <c r="G3319"/>
      <c r="H3319"/>
    </row>
    <row r="3320" spans="1:8" ht="12.75">
      <c r="A3320"/>
      <c r="B3320"/>
      <c r="C3320"/>
      <c r="D3320"/>
      <c r="E3320" s="7"/>
      <c r="F3320" s="7"/>
      <c r="G3320"/>
      <c r="H3320"/>
    </row>
    <row r="3321" spans="1:8" ht="12.75">
      <c r="A3321"/>
      <c r="B3321"/>
      <c r="C3321"/>
      <c r="D3321"/>
      <c r="E3321" s="7"/>
      <c r="F3321" s="7"/>
      <c r="G3321"/>
      <c r="H3321"/>
    </row>
    <row r="3322" spans="1:8" ht="12.75">
      <c r="A3322"/>
      <c r="B3322"/>
      <c r="C3322"/>
      <c r="D3322"/>
      <c r="E3322" s="7"/>
      <c r="F3322" s="7"/>
      <c r="G3322"/>
      <c r="H3322"/>
    </row>
    <row r="3323" spans="1:8" ht="12.75">
      <c r="A3323"/>
      <c r="B3323"/>
      <c r="C3323"/>
      <c r="D3323"/>
      <c r="E3323" s="7"/>
      <c r="F3323" s="7"/>
      <c r="G3323"/>
      <c r="H3323"/>
    </row>
    <row r="3324" spans="1:8" ht="12.75">
      <c r="A3324"/>
      <c r="B3324"/>
      <c r="C3324"/>
      <c r="D3324"/>
      <c r="E3324" s="7"/>
      <c r="F3324" s="7"/>
      <c r="G3324"/>
      <c r="H3324"/>
    </row>
    <row r="3325" spans="1:8" ht="12.75">
      <c r="A3325"/>
      <c r="B3325"/>
      <c r="C3325"/>
      <c r="D3325"/>
      <c r="E3325" s="7"/>
      <c r="F3325" s="7"/>
      <c r="G3325"/>
      <c r="H3325"/>
    </row>
    <row r="3326" spans="1:8" ht="12.75">
      <c r="A3326"/>
      <c r="B3326"/>
      <c r="C3326"/>
      <c r="D3326"/>
      <c r="E3326" s="7"/>
      <c r="F3326" s="7"/>
      <c r="G3326"/>
      <c r="H3326"/>
    </row>
    <row r="3327" spans="1:8" ht="12.75">
      <c r="A3327"/>
      <c r="B3327"/>
      <c r="C3327"/>
      <c r="D3327"/>
      <c r="E3327" s="7"/>
      <c r="F3327" s="7"/>
      <c r="G3327"/>
      <c r="H3327"/>
    </row>
    <row r="3328" spans="1:8" ht="12.75">
      <c r="A3328"/>
      <c r="B3328"/>
      <c r="C3328"/>
      <c r="D3328"/>
      <c r="E3328" s="7"/>
      <c r="F3328" s="7"/>
      <c r="G3328"/>
      <c r="H3328"/>
    </row>
    <row r="3329" spans="1:8" ht="12.75">
      <c r="A3329"/>
      <c r="B3329"/>
      <c r="C3329"/>
      <c r="D3329"/>
      <c r="E3329" s="7"/>
      <c r="F3329" s="7"/>
      <c r="G3329"/>
      <c r="H3329"/>
    </row>
    <row r="3330" spans="1:8" ht="12.75">
      <c r="A3330"/>
      <c r="B3330"/>
      <c r="C3330"/>
      <c r="D3330"/>
      <c r="E3330" s="7"/>
      <c r="F3330" s="7"/>
      <c r="G3330"/>
      <c r="H3330"/>
    </row>
    <row r="3331" spans="1:8" ht="12.75">
      <c r="A3331"/>
      <c r="B3331"/>
      <c r="C3331"/>
      <c r="D3331"/>
      <c r="E3331" s="7"/>
      <c r="F3331" s="7"/>
      <c r="G3331"/>
      <c r="H3331"/>
    </row>
    <row r="3332" spans="1:8" ht="12.75">
      <c r="A3332"/>
      <c r="B3332"/>
      <c r="C3332"/>
      <c r="D3332"/>
      <c r="E3332" s="7"/>
      <c r="F3332" s="7"/>
      <c r="G3332"/>
      <c r="H3332"/>
    </row>
    <row r="3333" spans="1:8" ht="12.75">
      <c r="A3333"/>
      <c r="B3333"/>
      <c r="C3333"/>
      <c r="D3333"/>
      <c r="E3333" s="7"/>
      <c r="F3333" s="7"/>
      <c r="G3333"/>
      <c r="H3333"/>
    </row>
    <row r="3334" spans="1:8" ht="12.75">
      <c r="A3334"/>
      <c r="B3334"/>
      <c r="C3334"/>
      <c r="D3334"/>
      <c r="E3334" s="7"/>
      <c r="F3334" s="7"/>
      <c r="G3334"/>
      <c r="H3334"/>
    </row>
    <row r="3335" spans="1:8" ht="12.75">
      <c r="A3335"/>
      <c r="B3335"/>
      <c r="C3335"/>
      <c r="D3335"/>
      <c r="E3335" s="7"/>
      <c r="F3335" s="7"/>
      <c r="G3335"/>
      <c r="H3335"/>
    </row>
    <row r="3336" spans="1:8" ht="12.75">
      <c r="A3336"/>
      <c r="B3336"/>
      <c r="C3336"/>
      <c r="D3336"/>
      <c r="E3336" s="7"/>
      <c r="F3336" s="7"/>
      <c r="G3336"/>
      <c r="H3336"/>
    </row>
    <row r="3337" spans="1:8" ht="12.75">
      <c r="A3337"/>
      <c r="B3337"/>
      <c r="C3337"/>
      <c r="D3337"/>
      <c r="E3337" s="7"/>
      <c r="F3337" s="7"/>
      <c r="G3337"/>
      <c r="H3337"/>
    </row>
    <row r="3338" spans="1:8" ht="12.75">
      <c r="A3338"/>
      <c r="B3338"/>
      <c r="C3338"/>
      <c r="D3338"/>
      <c r="E3338" s="7"/>
      <c r="F3338" s="7"/>
      <c r="G3338"/>
      <c r="H3338"/>
    </row>
    <row r="3339" spans="1:8" ht="12.75">
      <c r="A3339"/>
      <c r="B3339"/>
      <c r="C3339"/>
      <c r="D3339"/>
      <c r="E3339" s="7"/>
      <c r="F3339" s="7"/>
      <c r="G3339"/>
      <c r="H3339"/>
    </row>
    <row r="3340" spans="1:8" ht="12.75">
      <c r="A3340"/>
      <c r="B3340"/>
      <c r="C3340"/>
      <c r="D3340"/>
      <c r="E3340" s="7"/>
      <c r="F3340" s="7"/>
      <c r="G3340"/>
      <c r="H3340"/>
    </row>
    <row r="3341" spans="1:8" ht="12.75">
      <c r="A3341"/>
      <c r="B3341"/>
      <c r="C3341"/>
      <c r="D3341"/>
      <c r="E3341" s="7"/>
      <c r="F3341" s="7"/>
      <c r="G3341"/>
      <c r="H3341"/>
    </row>
    <row r="3342" spans="1:8" ht="12.75">
      <c r="A3342"/>
      <c r="B3342"/>
      <c r="C3342"/>
      <c r="D3342"/>
      <c r="E3342" s="7"/>
      <c r="F3342" s="7"/>
      <c r="G3342"/>
      <c r="H3342"/>
    </row>
    <row r="3343" spans="1:8" ht="12.75">
      <c r="A3343"/>
      <c r="B3343"/>
      <c r="C3343"/>
      <c r="D3343"/>
      <c r="E3343" s="7"/>
      <c r="F3343" s="7"/>
      <c r="G3343"/>
      <c r="H3343"/>
    </row>
    <row r="3344" spans="1:8" ht="12.75">
      <c r="A3344"/>
      <c r="B3344"/>
      <c r="C3344"/>
      <c r="D3344"/>
      <c r="E3344" s="7"/>
      <c r="F3344" s="7"/>
      <c r="G3344"/>
      <c r="H3344"/>
    </row>
    <row r="3345" spans="1:8" ht="12.75">
      <c r="A3345"/>
      <c r="B3345"/>
      <c r="C3345"/>
      <c r="D3345"/>
      <c r="E3345" s="7"/>
      <c r="F3345" s="7"/>
      <c r="G3345"/>
      <c r="H3345"/>
    </row>
    <row r="3346" spans="1:8" ht="12.75">
      <c r="A3346"/>
      <c r="B3346"/>
      <c r="C3346"/>
      <c r="D3346"/>
      <c r="E3346" s="7"/>
      <c r="F3346" s="7"/>
      <c r="G3346"/>
      <c r="H3346"/>
    </row>
    <row r="3347" spans="1:8" ht="12.75">
      <c r="A3347"/>
      <c r="B3347"/>
      <c r="C3347"/>
      <c r="D3347"/>
      <c r="E3347" s="7"/>
      <c r="F3347" s="7"/>
      <c r="G3347"/>
      <c r="H3347"/>
    </row>
    <row r="3348" spans="1:8" ht="12.75">
      <c r="A3348"/>
      <c r="B3348"/>
      <c r="C3348"/>
      <c r="D3348"/>
      <c r="E3348" s="7"/>
      <c r="F3348" s="7"/>
      <c r="G3348"/>
      <c r="H3348"/>
    </row>
    <row r="3349" spans="1:8" ht="12.75">
      <c r="A3349"/>
      <c r="B3349"/>
      <c r="C3349"/>
      <c r="D3349"/>
      <c r="E3349" s="7"/>
      <c r="F3349" s="7"/>
      <c r="G3349"/>
      <c r="H3349"/>
    </row>
    <row r="3350" spans="1:8" ht="12.75">
      <c r="A3350"/>
      <c r="B3350"/>
      <c r="C3350"/>
      <c r="D3350"/>
      <c r="E3350" s="7"/>
      <c r="F3350" s="7"/>
      <c r="G3350"/>
      <c r="H3350"/>
    </row>
    <row r="3351" spans="1:8" ht="12.75">
      <c r="A3351"/>
      <c r="B3351"/>
      <c r="C3351"/>
      <c r="D3351"/>
      <c r="E3351" s="7"/>
      <c r="F3351" s="7"/>
      <c r="G3351"/>
      <c r="H3351"/>
    </row>
    <row r="3352" spans="1:8" ht="12.75">
      <c r="A3352"/>
      <c r="B3352"/>
      <c r="C3352"/>
      <c r="D3352"/>
      <c r="E3352" s="7"/>
      <c r="F3352" s="7"/>
      <c r="G3352"/>
      <c r="H3352"/>
    </row>
    <row r="3353" spans="1:8" ht="12.75">
      <c r="A3353"/>
      <c r="B3353"/>
      <c r="C3353"/>
      <c r="D3353"/>
      <c r="E3353" s="7"/>
      <c r="F3353" s="7"/>
      <c r="G3353"/>
      <c r="H3353"/>
    </row>
    <row r="3354" spans="1:8" ht="12.75">
      <c r="A3354"/>
      <c r="B3354"/>
      <c r="C3354"/>
      <c r="D3354"/>
      <c r="E3354" s="7"/>
      <c r="F3354" s="7"/>
      <c r="G3354"/>
      <c r="H3354"/>
    </row>
    <row r="3355" spans="1:8" ht="12.75">
      <c r="A3355"/>
      <c r="B3355"/>
      <c r="C3355"/>
      <c r="D3355"/>
      <c r="E3355" s="7"/>
      <c r="F3355" s="7"/>
      <c r="G3355"/>
      <c r="H3355"/>
    </row>
    <row r="3356" spans="1:8" ht="12.75">
      <c r="A3356"/>
      <c r="B3356"/>
      <c r="C3356"/>
      <c r="D3356"/>
      <c r="E3356" s="7"/>
      <c r="F3356" s="7"/>
      <c r="G3356"/>
      <c r="H3356"/>
    </row>
    <row r="3357" spans="1:8" ht="12.75">
      <c r="A3357"/>
      <c r="B3357"/>
      <c r="C3357"/>
      <c r="D3357"/>
      <c r="E3357" s="7"/>
      <c r="F3357" s="7"/>
      <c r="G3357"/>
      <c r="H3357"/>
    </row>
    <row r="3358" spans="1:8" ht="12.75">
      <c r="A3358"/>
      <c r="B3358"/>
      <c r="C3358"/>
      <c r="D3358"/>
      <c r="E3358" s="7"/>
      <c r="F3358" s="7"/>
      <c r="G3358"/>
      <c r="H3358"/>
    </row>
    <row r="3359" spans="1:8" ht="12.75">
      <c r="A3359"/>
      <c r="B3359"/>
      <c r="C3359"/>
      <c r="D3359"/>
      <c r="E3359" s="7"/>
      <c r="F3359" s="7"/>
      <c r="G3359"/>
      <c r="H3359"/>
    </row>
    <row r="3360" spans="1:8" ht="12.75">
      <c r="A3360"/>
      <c r="B3360"/>
      <c r="C3360"/>
      <c r="D3360"/>
      <c r="E3360" s="7"/>
      <c r="F3360" s="7"/>
      <c r="G3360"/>
      <c r="H3360"/>
    </row>
    <row r="3361" spans="1:8" ht="12.75">
      <c r="A3361"/>
      <c r="B3361"/>
      <c r="C3361"/>
      <c r="D3361"/>
      <c r="E3361" s="7"/>
      <c r="F3361" s="7"/>
      <c r="G3361"/>
      <c r="H3361"/>
    </row>
    <row r="3362" spans="1:8" ht="12.75">
      <c r="A3362"/>
      <c r="B3362"/>
      <c r="C3362"/>
      <c r="D3362"/>
      <c r="E3362" s="7"/>
      <c r="F3362" s="7"/>
      <c r="G3362"/>
      <c r="H3362"/>
    </row>
    <row r="3363" spans="1:8" ht="12.75">
      <c r="A3363"/>
      <c r="B3363"/>
      <c r="C3363"/>
      <c r="D3363"/>
      <c r="E3363" s="7"/>
      <c r="F3363" s="7"/>
      <c r="G3363"/>
      <c r="H3363"/>
    </row>
    <row r="3364" spans="1:8" ht="12.75">
      <c r="A3364"/>
      <c r="B3364"/>
      <c r="C3364"/>
      <c r="D3364"/>
      <c r="E3364" s="7"/>
      <c r="F3364" s="7"/>
      <c r="G3364"/>
      <c r="H3364"/>
    </row>
    <row r="3365" spans="1:8" ht="12.75">
      <c r="A3365"/>
      <c r="B3365"/>
      <c r="C3365"/>
      <c r="D3365"/>
      <c r="E3365" s="7"/>
      <c r="F3365" s="7"/>
      <c r="G3365"/>
      <c r="H3365"/>
    </row>
    <row r="3366" spans="1:8" ht="12.75">
      <c r="A3366"/>
      <c r="B3366"/>
      <c r="C3366"/>
      <c r="D3366"/>
      <c r="E3366" s="7"/>
      <c r="F3366" s="7"/>
      <c r="G3366"/>
      <c r="H3366"/>
    </row>
    <row r="3367" spans="1:8" ht="12.75">
      <c r="A3367"/>
      <c r="B3367"/>
      <c r="C3367"/>
      <c r="D3367"/>
      <c r="E3367" s="7"/>
      <c r="F3367" s="7"/>
      <c r="G3367"/>
      <c r="H3367"/>
    </row>
    <row r="3368" spans="1:8" ht="12.75">
      <c r="A3368"/>
      <c r="B3368"/>
      <c r="C3368"/>
      <c r="D3368"/>
      <c r="E3368" s="7"/>
      <c r="F3368" s="7"/>
      <c r="G3368"/>
      <c r="H3368"/>
    </row>
    <row r="3369" spans="1:8" ht="12.75">
      <c r="A3369"/>
      <c r="B3369"/>
      <c r="C3369"/>
      <c r="D3369"/>
      <c r="E3369" s="7"/>
      <c r="F3369" s="7"/>
      <c r="G3369"/>
      <c r="H3369"/>
    </row>
    <row r="3370" spans="1:8" ht="12.75">
      <c r="A3370"/>
      <c r="B3370"/>
      <c r="C3370"/>
      <c r="D3370"/>
      <c r="E3370" s="7"/>
      <c r="F3370" s="7"/>
      <c r="G3370"/>
      <c r="H3370"/>
    </row>
    <row r="3371" spans="1:8" ht="12.75">
      <c r="A3371"/>
      <c r="B3371"/>
      <c r="C3371"/>
      <c r="D3371"/>
      <c r="E3371" s="7"/>
      <c r="F3371" s="7"/>
      <c r="G3371"/>
      <c r="H3371"/>
    </row>
    <row r="3372" spans="1:8" ht="12.75">
      <c r="A3372"/>
      <c r="B3372"/>
      <c r="C3372"/>
      <c r="D3372"/>
      <c r="E3372" s="7"/>
      <c r="F3372" s="7"/>
      <c r="G3372"/>
      <c r="H3372"/>
    </row>
    <row r="3373" spans="1:8" ht="12.75">
      <c r="A3373"/>
      <c r="B3373"/>
      <c r="C3373"/>
      <c r="D3373"/>
      <c r="E3373" s="7"/>
      <c r="F3373" s="7"/>
      <c r="G3373"/>
      <c r="H3373"/>
    </row>
    <row r="3374" spans="1:8" ht="12.75">
      <c r="A3374"/>
      <c r="B3374"/>
      <c r="C3374"/>
      <c r="D3374"/>
      <c r="E3374" s="7"/>
      <c r="F3374" s="7"/>
      <c r="G3374"/>
      <c r="H3374"/>
    </row>
    <row r="3375" spans="1:8" ht="12.75">
      <c r="A3375"/>
      <c r="B3375"/>
      <c r="C3375"/>
      <c r="D3375"/>
      <c r="E3375" s="7"/>
      <c r="F3375" s="7"/>
      <c r="G3375"/>
      <c r="H3375"/>
    </row>
    <row r="3376" spans="1:8" ht="12.75">
      <c r="A3376"/>
      <c r="B3376"/>
      <c r="C3376"/>
      <c r="D3376"/>
      <c r="E3376" s="7"/>
      <c r="F3376" s="7"/>
      <c r="G3376"/>
      <c r="H3376"/>
    </row>
    <row r="3377" spans="1:8" ht="12.75">
      <c r="A3377"/>
      <c r="B3377"/>
      <c r="C3377"/>
      <c r="D3377"/>
      <c r="E3377" s="7"/>
      <c r="F3377" s="7"/>
      <c r="G3377"/>
      <c r="H3377"/>
    </row>
    <row r="3378" spans="1:8" ht="12.75">
      <c r="A3378"/>
      <c r="B3378"/>
      <c r="C3378"/>
      <c r="D3378"/>
      <c r="E3378" s="7"/>
      <c r="F3378" s="7"/>
      <c r="G3378"/>
      <c r="H3378"/>
    </row>
    <row r="3379" spans="1:8" ht="12.75">
      <c r="A3379"/>
      <c r="B3379"/>
      <c r="C3379"/>
      <c r="D3379"/>
      <c r="E3379" s="7"/>
      <c r="F3379" s="7"/>
      <c r="G3379"/>
      <c r="H3379"/>
    </row>
    <row r="3380" spans="1:8" ht="12.75">
      <c r="A3380"/>
      <c r="B3380"/>
      <c r="C3380"/>
      <c r="D3380"/>
      <c r="E3380" s="7"/>
      <c r="F3380" s="7"/>
      <c r="G3380"/>
      <c r="H3380"/>
    </row>
    <row r="3381" spans="1:8" ht="12.75">
      <c r="A3381"/>
      <c r="B3381"/>
      <c r="C3381"/>
      <c r="D3381"/>
      <c r="E3381" s="7"/>
      <c r="F3381" s="7"/>
      <c r="G3381"/>
      <c r="H3381"/>
    </row>
    <row r="3382" spans="1:8" ht="12.75">
      <c r="A3382"/>
      <c r="B3382"/>
      <c r="C3382"/>
      <c r="D3382"/>
      <c r="E3382" s="7"/>
      <c r="F3382" s="7"/>
      <c r="G3382"/>
      <c r="H3382"/>
    </row>
    <row r="3383" spans="1:8" ht="12.75">
      <c r="A3383"/>
      <c r="B3383"/>
      <c r="C3383"/>
      <c r="D3383"/>
      <c r="E3383" s="7"/>
      <c r="F3383" s="7"/>
      <c r="G3383"/>
      <c r="H3383"/>
    </row>
    <row r="3384" spans="1:8" ht="12.75">
      <c r="A3384"/>
      <c r="B3384"/>
      <c r="C3384"/>
      <c r="D3384"/>
      <c r="E3384" s="7"/>
      <c r="F3384" s="7"/>
      <c r="G3384"/>
      <c r="H3384"/>
    </row>
    <row r="3385" spans="1:8" ht="12.75">
      <c r="A3385"/>
      <c r="B3385"/>
      <c r="C3385"/>
      <c r="D3385"/>
      <c r="E3385" s="7"/>
      <c r="F3385" s="7"/>
      <c r="G3385"/>
      <c r="H3385"/>
    </row>
    <row r="3386" spans="1:8" ht="12.75">
      <c r="A3386"/>
      <c r="B3386"/>
      <c r="C3386"/>
      <c r="D3386"/>
      <c r="E3386" s="7"/>
      <c r="F3386" s="7"/>
      <c r="G3386"/>
      <c r="H3386"/>
    </row>
    <row r="3387" spans="1:8" ht="12.75">
      <c r="A3387"/>
      <c r="B3387"/>
      <c r="C3387"/>
      <c r="D3387"/>
      <c r="E3387" s="7"/>
      <c r="F3387" s="7"/>
      <c r="G3387"/>
      <c r="H3387"/>
    </row>
    <row r="3388" spans="1:8" ht="12.75">
      <c r="A3388"/>
      <c r="B3388"/>
      <c r="C3388"/>
      <c r="D3388"/>
      <c r="E3388" s="7"/>
      <c r="F3388" s="7"/>
      <c r="G3388"/>
      <c r="H3388"/>
    </row>
    <row r="3389" spans="1:8" ht="12.75">
      <c r="A3389"/>
      <c r="B3389"/>
      <c r="C3389"/>
      <c r="D3389"/>
      <c r="E3389" s="7"/>
      <c r="F3389" s="7"/>
      <c r="G3389"/>
      <c r="H3389"/>
    </row>
    <row r="3390" spans="1:8" ht="12.75">
      <c r="A3390"/>
      <c r="B3390"/>
      <c r="C3390"/>
      <c r="D3390"/>
      <c r="E3390" s="7"/>
      <c r="F3390" s="7"/>
      <c r="G3390"/>
      <c r="H3390"/>
    </row>
    <row r="3391" spans="1:8" ht="12.75">
      <c r="A3391"/>
      <c r="B3391"/>
      <c r="C3391"/>
      <c r="D3391"/>
      <c r="E3391" s="7"/>
      <c r="F3391" s="7"/>
      <c r="G3391"/>
      <c r="H3391"/>
    </row>
    <row r="3392" spans="1:8" ht="12.75">
      <c r="A3392"/>
      <c r="B3392"/>
      <c r="C3392"/>
      <c r="D3392"/>
      <c r="E3392" s="7"/>
      <c r="F3392" s="7"/>
      <c r="G3392"/>
      <c r="H3392"/>
    </row>
    <row r="3393" spans="1:8" ht="12.75">
      <c r="A3393"/>
      <c r="B3393"/>
      <c r="C3393"/>
      <c r="D3393"/>
      <c r="E3393" s="7"/>
      <c r="F3393" s="7"/>
      <c r="G3393"/>
      <c r="H3393"/>
    </row>
    <row r="3394" spans="1:8" ht="12.75">
      <c r="A3394"/>
      <c r="B3394"/>
      <c r="C3394"/>
      <c r="D3394"/>
      <c r="E3394" s="7"/>
      <c r="F3394" s="7"/>
      <c r="G3394"/>
      <c r="H3394"/>
    </row>
    <row r="3395" spans="1:8" ht="12.75">
      <c r="A3395"/>
      <c r="B3395"/>
      <c r="C3395"/>
      <c r="D3395"/>
      <c r="E3395" s="7"/>
      <c r="F3395" s="7"/>
      <c r="G3395"/>
      <c r="H3395"/>
    </row>
    <row r="3396" spans="1:8" ht="12.75">
      <c r="A3396"/>
      <c r="B3396"/>
      <c r="C3396"/>
      <c r="D3396"/>
      <c r="E3396" s="7"/>
      <c r="F3396" s="7"/>
      <c r="G3396"/>
      <c r="H3396"/>
    </row>
    <row r="3397" spans="1:8" ht="12.75">
      <c r="A3397"/>
      <c r="B3397"/>
      <c r="C3397"/>
      <c r="D3397"/>
      <c r="E3397" s="7"/>
      <c r="F3397" s="7"/>
      <c r="G3397"/>
      <c r="H3397"/>
    </row>
    <row r="3398" spans="1:8" ht="12.75">
      <c r="A3398"/>
      <c r="B3398"/>
      <c r="C3398"/>
      <c r="D3398"/>
      <c r="E3398" s="7"/>
      <c r="F3398" s="7"/>
      <c r="G3398"/>
      <c r="H3398"/>
    </row>
    <row r="3399" spans="1:8" ht="12.75">
      <c r="A3399"/>
      <c r="B3399"/>
      <c r="C3399"/>
      <c r="D3399"/>
      <c r="E3399" s="7"/>
      <c r="F3399" s="7"/>
      <c r="G3399"/>
      <c r="H3399"/>
    </row>
    <row r="3400" spans="1:8" ht="12.75">
      <c r="A3400"/>
      <c r="B3400"/>
      <c r="C3400"/>
      <c r="D3400"/>
      <c r="E3400" s="7"/>
      <c r="F3400" s="7"/>
      <c r="G3400"/>
      <c r="H3400"/>
    </row>
    <row r="3401" spans="1:8" ht="12.75">
      <c r="A3401"/>
      <c r="B3401"/>
      <c r="C3401"/>
      <c r="D3401"/>
      <c r="E3401" s="7"/>
      <c r="F3401" s="7"/>
      <c r="G3401"/>
      <c r="H3401"/>
    </row>
    <row r="3402" spans="1:8" ht="12.75">
      <c r="A3402"/>
      <c r="B3402"/>
      <c r="C3402"/>
      <c r="D3402"/>
      <c r="E3402" s="7"/>
      <c r="F3402" s="7"/>
      <c r="G3402"/>
      <c r="H3402"/>
    </row>
    <row r="3403" spans="1:8" ht="12.75">
      <c r="A3403"/>
      <c r="B3403"/>
      <c r="C3403"/>
      <c r="D3403"/>
      <c r="E3403" s="7"/>
      <c r="F3403" s="7"/>
      <c r="G3403"/>
      <c r="H3403"/>
    </row>
    <row r="3404" spans="1:8" ht="12.75">
      <c r="A3404"/>
      <c r="B3404"/>
      <c r="C3404"/>
      <c r="D3404"/>
      <c r="E3404" s="7"/>
      <c r="F3404" s="7"/>
      <c r="G3404"/>
      <c r="H3404"/>
    </row>
    <row r="3405" spans="1:8" ht="12.75">
      <c r="A3405"/>
      <c r="B3405"/>
      <c r="C3405"/>
      <c r="D3405"/>
      <c r="E3405" s="7"/>
      <c r="F3405" s="7"/>
      <c r="G3405"/>
      <c r="H3405"/>
    </row>
    <row r="3406" spans="1:8" ht="12.75">
      <c r="A3406"/>
      <c r="B3406"/>
      <c r="C3406"/>
      <c r="D3406"/>
      <c r="E3406" s="7"/>
      <c r="F3406" s="7"/>
      <c r="G3406"/>
      <c r="H3406"/>
    </row>
    <row r="3407" spans="1:8" ht="12.75">
      <c r="A3407"/>
      <c r="B3407"/>
      <c r="C3407"/>
      <c r="D3407"/>
      <c r="E3407" s="7"/>
      <c r="F3407" s="7"/>
      <c r="G3407"/>
      <c r="H3407"/>
    </row>
    <row r="3408" spans="1:8" ht="12.75">
      <c r="A3408"/>
      <c r="B3408"/>
      <c r="C3408"/>
      <c r="D3408"/>
      <c r="E3408" s="7"/>
      <c r="F3408" s="7"/>
      <c r="G3408"/>
      <c r="H3408"/>
    </row>
    <row r="3409" spans="1:8" ht="12.75">
      <c r="A3409"/>
      <c r="B3409"/>
      <c r="C3409"/>
      <c r="D3409"/>
      <c r="E3409" s="7"/>
      <c r="F3409" s="7"/>
      <c r="G3409"/>
      <c r="H3409"/>
    </row>
    <row r="3410" spans="1:8" ht="12.75">
      <c r="A3410"/>
      <c r="B3410"/>
      <c r="C3410"/>
      <c r="D3410"/>
      <c r="E3410" s="7"/>
      <c r="F3410" s="7"/>
      <c r="G3410"/>
      <c r="H3410"/>
    </row>
    <row r="3411" spans="1:8" ht="12.75">
      <c r="A3411"/>
      <c r="B3411"/>
      <c r="C3411"/>
      <c r="D3411"/>
      <c r="E3411" s="7"/>
      <c r="F3411" s="7"/>
      <c r="G3411"/>
      <c r="H3411"/>
    </row>
    <row r="3412" spans="1:8" ht="12.75">
      <c r="A3412"/>
      <c r="B3412"/>
      <c r="C3412"/>
      <c r="D3412"/>
      <c r="E3412" s="7"/>
      <c r="F3412" s="7"/>
      <c r="G3412"/>
      <c r="H3412"/>
    </row>
    <row r="3413" spans="1:8" ht="12.75">
      <c r="A3413"/>
      <c r="B3413"/>
      <c r="C3413"/>
      <c r="D3413"/>
      <c r="E3413" s="7"/>
      <c r="F3413" s="7"/>
      <c r="G3413"/>
      <c r="H3413"/>
    </row>
    <row r="3414" spans="1:8" ht="12.75">
      <c r="A3414"/>
      <c r="B3414"/>
      <c r="C3414"/>
      <c r="D3414"/>
      <c r="E3414" s="7"/>
      <c r="F3414" s="7"/>
      <c r="G3414"/>
      <c r="H3414"/>
    </row>
    <row r="3415" spans="1:8" ht="12.75">
      <c r="A3415"/>
      <c r="B3415"/>
      <c r="C3415"/>
      <c r="D3415"/>
      <c r="E3415" s="7"/>
      <c r="F3415" s="7"/>
      <c r="G3415"/>
      <c r="H3415"/>
    </row>
    <row r="3416" spans="1:8" ht="12.75">
      <c r="A3416"/>
      <c r="B3416"/>
      <c r="C3416"/>
      <c r="D3416"/>
      <c r="E3416" s="7"/>
      <c r="F3416" s="7"/>
      <c r="G3416"/>
      <c r="H3416"/>
    </row>
    <row r="3417" spans="1:8" ht="12.75">
      <c r="A3417"/>
      <c r="B3417"/>
      <c r="C3417"/>
      <c r="D3417"/>
      <c r="E3417" s="7"/>
      <c r="F3417" s="7"/>
      <c r="G3417"/>
      <c r="H3417"/>
    </row>
    <row r="3418" spans="1:8" ht="12.75">
      <c r="A3418"/>
      <c r="B3418"/>
      <c r="C3418"/>
      <c r="D3418"/>
      <c r="E3418" s="7"/>
      <c r="F3418" s="7"/>
      <c r="G3418"/>
      <c r="H3418"/>
    </row>
    <row r="3419" spans="1:8" ht="12.75">
      <c r="A3419"/>
      <c r="B3419"/>
      <c r="C3419"/>
      <c r="D3419"/>
      <c r="E3419" s="7"/>
      <c r="F3419" s="7"/>
      <c r="G3419"/>
      <c r="H3419"/>
    </row>
    <row r="3420" spans="1:8" ht="12.75">
      <c r="A3420"/>
      <c r="B3420"/>
      <c r="C3420"/>
      <c r="D3420"/>
      <c r="E3420" s="7"/>
      <c r="F3420" s="7"/>
      <c r="G3420"/>
      <c r="H3420"/>
    </row>
    <row r="3421" spans="1:8" ht="12.75">
      <c r="A3421"/>
      <c r="B3421"/>
      <c r="C3421"/>
      <c r="D3421"/>
      <c r="E3421" s="7"/>
      <c r="F3421" s="7"/>
      <c r="G3421"/>
      <c r="H3421"/>
    </row>
    <row r="3422" spans="1:8" ht="12.75">
      <c r="A3422"/>
      <c r="B3422"/>
      <c r="C3422"/>
      <c r="D3422"/>
      <c r="E3422" s="7"/>
      <c r="F3422" s="7"/>
      <c r="G3422"/>
      <c r="H3422"/>
    </row>
    <row r="3423" spans="1:8" ht="12.75">
      <c r="A3423"/>
      <c r="B3423"/>
      <c r="C3423"/>
      <c r="D3423"/>
      <c r="E3423" s="7"/>
      <c r="F3423" s="7"/>
      <c r="G3423"/>
      <c r="H3423"/>
    </row>
    <row r="3424" spans="1:8" ht="12.75">
      <c r="A3424"/>
      <c r="B3424"/>
      <c r="C3424"/>
      <c r="D3424"/>
      <c r="E3424" s="7"/>
      <c r="F3424" s="7"/>
      <c r="G3424"/>
      <c r="H3424"/>
    </row>
    <row r="3425" spans="1:8" ht="12.75">
      <c r="A3425"/>
      <c r="B3425"/>
      <c r="C3425"/>
      <c r="D3425"/>
      <c r="E3425" s="7"/>
      <c r="F3425" s="7"/>
      <c r="G3425"/>
      <c r="H3425"/>
    </row>
    <row r="3426" spans="1:8" ht="12.75">
      <c r="A3426"/>
      <c r="B3426"/>
      <c r="C3426"/>
      <c r="D3426"/>
      <c r="E3426" s="7"/>
      <c r="F3426" s="7"/>
      <c r="G3426"/>
      <c r="H3426"/>
    </row>
    <row r="3427" spans="1:8" ht="12.75">
      <c r="A3427"/>
      <c r="B3427"/>
      <c r="C3427"/>
      <c r="D3427"/>
      <c r="E3427" s="7"/>
      <c r="F3427" s="7"/>
      <c r="G3427"/>
      <c r="H3427"/>
    </row>
    <row r="3428" spans="1:8" ht="12.75">
      <c r="A3428"/>
      <c r="B3428"/>
      <c r="C3428"/>
      <c r="D3428"/>
      <c r="E3428" s="7"/>
      <c r="F3428" s="7"/>
      <c r="G3428"/>
      <c r="H3428"/>
    </row>
    <row r="3429" spans="1:8" ht="12.75">
      <c r="A3429"/>
      <c r="B3429"/>
      <c r="C3429"/>
      <c r="D3429"/>
      <c r="E3429" s="7"/>
      <c r="F3429" s="7"/>
      <c r="G3429"/>
      <c r="H3429"/>
    </row>
    <row r="3430" spans="1:8" ht="12.75">
      <c r="A3430"/>
      <c r="B3430"/>
      <c r="C3430"/>
      <c r="D3430"/>
      <c r="E3430" s="7"/>
      <c r="F3430" s="7"/>
      <c r="G3430"/>
      <c r="H3430"/>
    </row>
    <row r="3431" spans="1:8" ht="12.75">
      <c r="A3431"/>
      <c r="B3431"/>
      <c r="C3431"/>
      <c r="D3431"/>
      <c r="E3431" s="7"/>
      <c r="F3431" s="7"/>
      <c r="G3431"/>
      <c r="H3431"/>
    </row>
    <row r="3432" spans="1:8" ht="12.75">
      <c r="A3432"/>
      <c r="B3432"/>
      <c r="C3432"/>
      <c r="D3432"/>
      <c r="E3432" s="7"/>
      <c r="F3432" s="7"/>
      <c r="G3432"/>
      <c r="H3432"/>
    </row>
    <row r="3433" spans="1:8" ht="12.75">
      <c r="A3433"/>
      <c r="B3433"/>
      <c r="C3433"/>
      <c r="D3433"/>
      <c r="E3433" s="7"/>
      <c r="F3433" s="7"/>
      <c r="G3433"/>
      <c r="H3433"/>
    </row>
    <row r="3434" spans="1:8" ht="12.75">
      <c r="A3434"/>
      <c r="B3434"/>
      <c r="C3434"/>
      <c r="D3434"/>
      <c r="E3434" s="7"/>
      <c r="F3434" s="7"/>
      <c r="G3434"/>
      <c r="H3434"/>
    </row>
    <row r="3435" spans="1:8" ht="12.75">
      <c r="A3435"/>
      <c r="B3435"/>
      <c r="C3435"/>
      <c r="D3435"/>
      <c r="E3435" s="7"/>
      <c r="F3435" s="7"/>
      <c r="G3435"/>
      <c r="H3435"/>
    </row>
    <row r="3436" spans="1:8" ht="12.75">
      <c r="A3436"/>
      <c r="B3436"/>
      <c r="C3436"/>
      <c r="D3436"/>
      <c r="E3436" s="7"/>
      <c r="F3436" s="7"/>
      <c r="G3436"/>
      <c r="H3436"/>
    </row>
    <row r="3437" spans="1:8" ht="12.75">
      <c r="A3437"/>
      <c r="B3437"/>
      <c r="C3437"/>
      <c r="D3437"/>
      <c r="E3437" s="7"/>
      <c r="F3437" s="7"/>
      <c r="G3437"/>
      <c r="H3437"/>
    </row>
    <row r="3438" spans="1:8" ht="12.75">
      <c r="A3438"/>
      <c r="B3438"/>
      <c r="C3438"/>
      <c r="D3438"/>
      <c r="E3438" s="7"/>
      <c r="F3438" s="7"/>
      <c r="G3438"/>
      <c r="H3438"/>
    </row>
    <row r="3439" spans="1:8" ht="12.75">
      <c r="A3439"/>
      <c r="B3439"/>
      <c r="C3439"/>
      <c r="D3439"/>
      <c r="E3439" s="7"/>
      <c r="F3439" s="7"/>
      <c r="G3439"/>
      <c r="H3439"/>
    </row>
    <row r="3440" spans="1:8" ht="12.75">
      <c r="A3440"/>
      <c r="B3440"/>
      <c r="C3440"/>
      <c r="D3440"/>
      <c r="E3440" s="7"/>
      <c r="F3440" s="7"/>
      <c r="G3440"/>
      <c r="H3440"/>
    </row>
    <row r="3441" spans="1:8" ht="12.75">
      <c r="A3441"/>
      <c r="B3441"/>
      <c r="C3441"/>
      <c r="D3441"/>
      <c r="E3441" s="7"/>
      <c r="F3441" s="7"/>
      <c r="G3441"/>
      <c r="H3441"/>
    </row>
    <row r="3442" spans="1:8" ht="12.75">
      <c r="A3442"/>
      <c r="B3442"/>
      <c r="C3442"/>
      <c r="D3442"/>
      <c r="E3442" s="7"/>
      <c r="F3442" s="7"/>
      <c r="G3442"/>
      <c r="H3442"/>
    </row>
    <row r="3443" spans="1:8" ht="12.75">
      <c r="A3443"/>
      <c r="B3443"/>
      <c r="C3443"/>
      <c r="D3443"/>
      <c r="E3443" s="7"/>
      <c r="F3443" s="7"/>
      <c r="G3443"/>
      <c r="H3443"/>
    </row>
    <row r="3444" spans="1:8" ht="12.75">
      <c r="A3444"/>
      <c r="B3444"/>
      <c r="C3444"/>
      <c r="D3444"/>
      <c r="E3444" s="7"/>
      <c r="F3444" s="7"/>
      <c r="G3444"/>
      <c r="H3444"/>
    </row>
    <row r="3445" spans="1:8" ht="12.75">
      <c r="A3445"/>
      <c r="B3445"/>
      <c r="C3445"/>
      <c r="D3445"/>
      <c r="E3445" s="7"/>
      <c r="F3445" s="7"/>
      <c r="G3445"/>
      <c r="H3445"/>
    </row>
    <row r="3446" spans="1:8" ht="12.75">
      <c r="A3446"/>
      <c r="B3446"/>
      <c r="C3446"/>
      <c r="D3446"/>
      <c r="E3446" s="7"/>
      <c r="F3446" s="7"/>
      <c r="G3446"/>
      <c r="H3446"/>
    </row>
    <row r="3447" spans="1:8" ht="12.75">
      <c r="A3447"/>
      <c r="B3447"/>
      <c r="C3447"/>
      <c r="D3447"/>
      <c r="E3447" s="7"/>
      <c r="F3447" s="7"/>
      <c r="G3447"/>
      <c r="H3447"/>
    </row>
    <row r="3448" spans="1:8" ht="12.75">
      <c r="A3448"/>
      <c r="B3448"/>
      <c r="C3448"/>
      <c r="D3448"/>
      <c r="E3448" s="7"/>
      <c r="F3448" s="7"/>
      <c r="G3448"/>
      <c r="H3448"/>
    </row>
    <row r="3449" spans="1:8" ht="12.75">
      <c r="A3449"/>
      <c r="B3449"/>
      <c r="C3449"/>
      <c r="D3449"/>
      <c r="E3449" s="7"/>
      <c r="F3449" s="7"/>
      <c r="G3449"/>
      <c r="H3449"/>
    </row>
    <row r="3450" spans="1:8" ht="12.75">
      <c r="A3450"/>
      <c r="B3450"/>
      <c r="C3450"/>
      <c r="D3450"/>
      <c r="E3450" s="7"/>
      <c r="F3450" s="7"/>
      <c r="G3450"/>
      <c r="H3450"/>
    </row>
    <row r="3451" spans="1:8" ht="12.75">
      <c r="A3451"/>
      <c r="B3451"/>
      <c r="C3451"/>
      <c r="D3451"/>
      <c r="E3451" s="7"/>
      <c r="F3451" s="7"/>
      <c r="G3451"/>
      <c r="H3451"/>
    </row>
    <row r="3452" spans="1:8" ht="12.75">
      <c r="A3452"/>
      <c r="B3452"/>
      <c r="C3452"/>
      <c r="D3452"/>
      <c r="E3452" s="7"/>
      <c r="F3452" s="7"/>
      <c r="G3452"/>
      <c r="H3452"/>
    </row>
    <row r="3453" spans="1:8" ht="12.75">
      <c r="A3453"/>
      <c r="B3453"/>
      <c r="C3453"/>
      <c r="D3453"/>
      <c r="E3453" s="7"/>
      <c r="F3453" s="7"/>
      <c r="G3453"/>
      <c r="H3453"/>
    </row>
    <row r="3454" spans="1:8" ht="12.75">
      <c r="A3454"/>
      <c r="B3454"/>
      <c r="C3454"/>
      <c r="D3454"/>
      <c r="E3454" s="7"/>
      <c r="F3454" s="7"/>
      <c r="G3454"/>
      <c r="H3454"/>
    </row>
    <row r="3455" spans="1:8" ht="12.75">
      <c r="A3455"/>
      <c r="B3455"/>
      <c r="C3455"/>
      <c r="D3455"/>
      <c r="E3455" s="7"/>
      <c r="F3455" s="7"/>
      <c r="G3455"/>
      <c r="H3455"/>
    </row>
    <row r="3456" spans="1:8" ht="12.75">
      <c r="A3456"/>
      <c r="B3456"/>
      <c r="C3456"/>
      <c r="D3456"/>
      <c r="E3456" s="7"/>
      <c r="F3456" s="7"/>
      <c r="G3456"/>
      <c r="H3456"/>
    </row>
    <row r="3457" spans="1:8" ht="12.75">
      <c r="A3457"/>
      <c r="B3457"/>
      <c r="C3457"/>
      <c r="D3457"/>
      <c r="E3457" s="7"/>
      <c r="F3457" s="7"/>
      <c r="G3457"/>
      <c r="H3457"/>
    </row>
    <row r="3458" spans="1:8" ht="12.75">
      <c r="A3458"/>
      <c r="B3458"/>
      <c r="C3458"/>
      <c r="D3458"/>
      <c r="E3458" s="7"/>
      <c r="F3458" s="7"/>
      <c r="G3458"/>
      <c r="H3458"/>
    </row>
    <row r="3459" spans="1:8" ht="12.75">
      <c r="A3459"/>
      <c r="B3459"/>
      <c r="C3459"/>
      <c r="D3459"/>
      <c r="E3459" s="7"/>
      <c r="F3459" s="7"/>
      <c r="G3459"/>
      <c r="H3459"/>
    </row>
    <row r="3460" spans="1:8" ht="12.75">
      <c r="A3460"/>
      <c r="B3460"/>
      <c r="C3460"/>
      <c r="D3460"/>
      <c r="E3460" s="7"/>
      <c r="F3460" s="7"/>
      <c r="G3460"/>
      <c r="H3460"/>
    </row>
    <row r="3461" spans="1:8" ht="12.75">
      <c r="A3461"/>
      <c r="B3461"/>
      <c r="C3461"/>
      <c r="D3461"/>
      <c r="E3461" s="7"/>
      <c r="F3461" s="7"/>
      <c r="G3461"/>
      <c r="H3461"/>
    </row>
    <row r="3462" spans="1:8" ht="12.75">
      <c r="A3462"/>
      <c r="B3462"/>
      <c r="C3462"/>
      <c r="D3462"/>
      <c r="E3462" s="7"/>
      <c r="F3462" s="7"/>
      <c r="G3462"/>
      <c r="H3462"/>
    </row>
    <row r="3463" spans="1:8" ht="12.75">
      <c r="A3463"/>
      <c r="B3463"/>
      <c r="C3463"/>
      <c r="D3463"/>
      <c r="E3463" s="7"/>
      <c r="F3463" s="7"/>
      <c r="G3463"/>
      <c r="H3463"/>
    </row>
    <row r="3464" spans="1:8" ht="12.75">
      <c r="A3464"/>
      <c r="B3464"/>
      <c r="C3464"/>
      <c r="D3464"/>
      <c r="E3464" s="7"/>
      <c r="F3464" s="7"/>
      <c r="G3464"/>
      <c r="H3464"/>
    </row>
    <row r="3465" spans="1:8" ht="12.75">
      <c r="A3465"/>
      <c r="B3465"/>
      <c r="C3465"/>
      <c r="D3465"/>
      <c r="E3465" s="7"/>
      <c r="F3465" s="7"/>
      <c r="G3465"/>
      <c r="H3465"/>
    </row>
    <row r="3466" spans="1:8" ht="12.75">
      <c r="A3466"/>
      <c r="B3466"/>
      <c r="C3466"/>
      <c r="D3466"/>
      <c r="E3466" s="7"/>
      <c r="F3466" s="7"/>
      <c r="G3466"/>
      <c r="H3466"/>
    </row>
    <row r="3467" spans="1:8" ht="12.75">
      <c r="A3467"/>
      <c r="B3467"/>
      <c r="C3467"/>
      <c r="D3467"/>
      <c r="E3467" s="7"/>
      <c r="F3467" s="7"/>
      <c r="G3467"/>
      <c r="H3467"/>
    </row>
    <row r="3468" spans="1:8" ht="12.75">
      <c r="A3468"/>
      <c r="B3468"/>
      <c r="C3468"/>
      <c r="D3468"/>
      <c r="E3468" s="7"/>
      <c r="F3468" s="7"/>
      <c r="G3468"/>
      <c r="H3468"/>
    </row>
    <row r="3469" spans="1:8" ht="12.75">
      <c r="A3469"/>
      <c r="B3469"/>
      <c r="C3469"/>
      <c r="D3469"/>
      <c r="E3469" s="7"/>
      <c r="F3469" s="7"/>
      <c r="G3469"/>
      <c r="H3469"/>
    </row>
    <row r="3470" spans="1:8" ht="12.75">
      <c r="A3470"/>
      <c r="B3470"/>
      <c r="C3470"/>
      <c r="D3470"/>
      <c r="E3470" s="7"/>
      <c r="F3470" s="7"/>
      <c r="G3470"/>
      <c r="H3470"/>
    </row>
    <row r="3471" spans="1:8" ht="12.75">
      <c r="A3471"/>
      <c r="B3471"/>
      <c r="C3471"/>
      <c r="D3471"/>
      <c r="E3471" s="7"/>
      <c r="F3471" s="7"/>
      <c r="G3471"/>
      <c r="H3471"/>
    </row>
    <row r="3472" spans="1:8" ht="12.75">
      <c r="A3472"/>
      <c r="B3472"/>
      <c r="C3472"/>
      <c r="D3472"/>
      <c r="E3472" s="7"/>
      <c r="F3472" s="7"/>
      <c r="G3472"/>
      <c r="H3472"/>
    </row>
    <row r="3473" spans="1:8" ht="12.75">
      <c r="A3473"/>
      <c r="B3473"/>
      <c r="C3473"/>
      <c r="D3473"/>
      <c r="E3473" s="7"/>
      <c r="F3473" s="7"/>
      <c r="G3473"/>
      <c r="H3473"/>
    </row>
    <row r="3474" spans="1:8" ht="12.75">
      <c r="A3474"/>
      <c r="B3474"/>
      <c r="C3474"/>
      <c r="D3474"/>
      <c r="E3474" s="7"/>
      <c r="F3474" s="7"/>
      <c r="G3474"/>
      <c r="H3474"/>
    </row>
    <row r="3475" spans="1:8" ht="12.75">
      <c r="A3475"/>
      <c r="B3475"/>
      <c r="C3475"/>
      <c r="D3475"/>
      <c r="E3475" s="7"/>
      <c r="F3475" s="7"/>
      <c r="G3475"/>
      <c r="H3475"/>
    </row>
    <row r="3476" spans="1:8" ht="12.75">
      <c r="A3476"/>
      <c r="B3476"/>
      <c r="C3476"/>
      <c r="D3476"/>
      <c r="E3476" s="7"/>
      <c r="F3476" s="7"/>
      <c r="G3476"/>
      <c r="H3476"/>
    </row>
    <row r="3477" spans="1:8" ht="12.75">
      <c r="A3477"/>
      <c r="B3477"/>
      <c r="C3477"/>
      <c r="D3477"/>
      <c r="E3477" s="7"/>
      <c r="F3477" s="7"/>
      <c r="G3477"/>
      <c r="H3477"/>
    </row>
    <row r="3478" spans="1:8" ht="12.75">
      <c r="A3478"/>
      <c r="B3478"/>
      <c r="C3478"/>
      <c r="D3478"/>
      <c r="E3478" s="7"/>
      <c r="F3478" s="7"/>
      <c r="G3478"/>
      <c r="H3478"/>
    </row>
    <row r="3479" spans="1:8" ht="12.75">
      <c r="A3479"/>
      <c r="B3479"/>
      <c r="C3479"/>
      <c r="D3479"/>
      <c r="E3479" s="7"/>
      <c r="F3479" s="7"/>
      <c r="G3479"/>
      <c r="H3479"/>
    </row>
    <row r="3480" spans="1:8" ht="12.75">
      <c r="A3480"/>
      <c r="B3480"/>
      <c r="C3480"/>
      <c r="D3480"/>
      <c r="E3480" s="7"/>
      <c r="F3480" s="7"/>
      <c r="G3480"/>
      <c r="H3480"/>
    </row>
    <row r="3481" spans="1:8" ht="12.75">
      <c r="A3481"/>
      <c r="B3481"/>
      <c r="C3481"/>
      <c r="D3481"/>
      <c r="E3481" s="7"/>
      <c r="F3481" s="7"/>
      <c r="G3481"/>
      <c r="H3481"/>
    </row>
    <row r="3482" spans="1:8" ht="12.75">
      <c r="A3482"/>
      <c r="B3482"/>
      <c r="C3482"/>
      <c r="D3482"/>
      <c r="E3482" s="7"/>
      <c r="F3482" s="7"/>
      <c r="G3482"/>
      <c r="H3482"/>
    </row>
    <row r="3483" spans="1:8" ht="12.75">
      <c r="A3483"/>
      <c r="B3483"/>
      <c r="C3483"/>
      <c r="D3483"/>
      <c r="E3483" s="7"/>
      <c r="F3483" s="7"/>
      <c r="G3483"/>
      <c r="H3483"/>
    </row>
    <row r="3484" spans="1:8" ht="12.75">
      <c r="A3484"/>
      <c r="B3484"/>
      <c r="C3484"/>
      <c r="D3484"/>
      <c r="E3484" s="7"/>
      <c r="F3484" s="7"/>
      <c r="G3484"/>
      <c r="H3484"/>
    </row>
    <row r="3485" spans="1:8" ht="12.75">
      <c r="A3485"/>
      <c r="B3485"/>
      <c r="C3485"/>
      <c r="D3485"/>
      <c r="E3485" s="7"/>
      <c r="F3485" s="7"/>
      <c r="G3485"/>
      <c r="H3485"/>
    </row>
    <row r="3486" spans="1:8" ht="12.75">
      <c r="A3486"/>
      <c r="B3486"/>
      <c r="C3486"/>
      <c r="D3486"/>
      <c r="E3486" s="7"/>
      <c r="F3486" s="7"/>
      <c r="G3486"/>
      <c r="H3486"/>
    </row>
    <row r="3487" spans="1:8" ht="12.75">
      <c r="A3487"/>
      <c r="B3487"/>
      <c r="C3487"/>
      <c r="D3487"/>
      <c r="E3487" s="7"/>
      <c r="F3487" s="7"/>
      <c r="G3487"/>
      <c r="H3487"/>
    </row>
    <row r="3488" spans="1:8" ht="12.75">
      <c r="A3488"/>
      <c r="B3488"/>
      <c r="C3488"/>
      <c r="D3488"/>
      <c r="E3488" s="7"/>
      <c r="F3488" s="7"/>
      <c r="G3488"/>
      <c r="H3488"/>
    </row>
    <row r="3489" spans="1:8" ht="12.75">
      <c r="A3489"/>
      <c r="B3489"/>
      <c r="C3489"/>
      <c r="D3489"/>
      <c r="E3489" s="7"/>
      <c r="F3489" s="7"/>
      <c r="G3489"/>
      <c r="H3489"/>
    </row>
    <row r="3490" spans="1:8" ht="12.75">
      <c r="A3490"/>
      <c r="B3490"/>
      <c r="C3490"/>
      <c r="D3490"/>
      <c r="E3490" s="7"/>
      <c r="F3490" s="7"/>
      <c r="G3490"/>
      <c r="H3490"/>
    </row>
    <row r="3491" spans="1:8" ht="12.75">
      <c r="A3491"/>
      <c r="B3491"/>
      <c r="C3491"/>
      <c r="D3491"/>
      <c r="E3491" s="7"/>
      <c r="F3491" s="7"/>
      <c r="G3491"/>
      <c r="H3491"/>
    </row>
    <row r="3492" spans="1:8" ht="12.75">
      <c r="A3492"/>
      <c r="B3492"/>
      <c r="C3492"/>
      <c r="D3492"/>
      <c r="E3492" s="7"/>
      <c r="F3492" s="7"/>
      <c r="G3492"/>
      <c r="H3492"/>
    </row>
    <row r="3493" spans="1:8" ht="12.75">
      <c r="A3493"/>
      <c r="B3493"/>
      <c r="C3493"/>
      <c r="D3493"/>
      <c r="E3493" s="7"/>
      <c r="F3493" s="7"/>
      <c r="G3493"/>
      <c r="H3493"/>
    </row>
    <row r="3494" spans="1:8" ht="12.75">
      <c r="A3494"/>
      <c r="B3494"/>
      <c r="C3494"/>
      <c r="D3494"/>
      <c r="E3494" s="7"/>
      <c r="F3494" s="7"/>
      <c r="G3494"/>
      <c r="H3494"/>
    </row>
    <row r="3495" spans="1:8" ht="12.75">
      <c r="A3495"/>
      <c r="B3495"/>
      <c r="C3495"/>
      <c r="D3495"/>
      <c r="E3495" s="7"/>
      <c r="F3495" s="7"/>
      <c r="G3495"/>
      <c r="H3495"/>
    </row>
    <row r="3496" spans="1:8" ht="12.75">
      <c r="A3496"/>
      <c r="B3496"/>
      <c r="C3496"/>
      <c r="D3496"/>
      <c r="E3496" s="7"/>
      <c r="F3496" s="7"/>
      <c r="G3496"/>
      <c r="H3496"/>
    </row>
    <row r="3497" spans="1:8" ht="12.75">
      <c r="A3497"/>
      <c r="B3497"/>
      <c r="C3497"/>
      <c r="D3497"/>
      <c r="E3497" s="7"/>
      <c r="F3497" s="7"/>
      <c r="G3497"/>
      <c r="H3497"/>
    </row>
    <row r="3498" spans="1:8" ht="12.75">
      <c r="A3498"/>
      <c r="B3498"/>
      <c r="C3498"/>
      <c r="D3498"/>
      <c r="E3498" s="7"/>
      <c r="F3498" s="7"/>
      <c r="G3498"/>
      <c r="H3498"/>
    </row>
    <row r="3499" spans="1:8" ht="12.75">
      <c r="A3499"/>
      <c r="B3499"/>
      <c r="C3499"/>
      <c r="D3499"/>
      <c r="E3499" s="7"/>
      <c r="F3499" s="7"/>
      <c r="G3499"/>
      <c r="H3499"/>
    </row>
    <row r="3500" spans="1:8" ht="12.75">
      <c r="A3500"/>
      <c r="B3500"/>
      <c r="C3500"/>
      <c r="D3500"/>
      <c r="E3500" s="7"/>
      <c r="F3500" s="7"/>
      <c r="G3500"/>
      <c r="H3500"/>
    </row>
    <row r="3501" spans="1:8" ht="12.75">
      <c r="A3501"/>
      <c r="B3501"/>
      <c r="C3501"/>
      <c r="D3501"/>
      <c r="E3501" s="7"/>
      <c r="F3501" s="7"/>
      <c r="G3501"/>
      <c r="H3501"/>
    </row>
    <row r="3502" spans="1:8" ht="12.75">
      <c r="A3502"/>
      <c r="B3502"/>
      <c r="C3502"/>
      <c r="D3502"/>
      <c r="E3502" s="7"/>
      <c r="F3502" s="7"/>
      <c r="G3502"/>
      <c r="H3502"/>
    </row>
    <row r="3503" spans="1:8" ht="12.75">
      <c r="A3503"/>
      <c r="B3503"/>
      <c r="C3503"/>
      <c r="D3503"/>
      <c r="E3503" s="7"/>
      <c r="F3503" s="7"/>
      <c r="G3503"/>
      <c r="H3503"/>
    </row>
    <row r="3504" spans="1:8" ht="12.75">
      <c r="A3504"/>
      <c r="B3504"/>
      <c r="C3504"/>
      <c r="D3504"/>
      <c r="E3504" s="7"/>
      <c r="F3504" s="7"/>
      <c r="G3504"/>
      <c r="H3504"/>
    </row>
    <row r="3505" spans="1:8" ht="12.75">
      <c r="A3505"/>
      <c r="B3505"/>
      <c r="C3505"/>
      <c r="D3505"/>
      <c r="E3505" s="7"/>
      <c r="F3505" s="7"/>
      <c r="G3505"/>
      <c r="H3505"/>
    </row>
    <row r="3506" spans="1:8" ht="12.75">
      <c r="A3506"/>
      <c r="B3506"/>
      <c r="C3506"/>
      <c r="D3506"/>
      <c r="E3506" s="7"/>
      <c r="F3506" s="7"/>
      <c r="G3506"/>
      <c r="H3506"/>
    </row>
    <row r="3507" spans="1:8" ht="12.75">
      <c r="A3507"/>
      <c r="B3507"/>
      <c r="C3507"/>
      <c r="D3507"/>
      <c r="E3507" s="7"/>
      <c r="F3507" s="7"/>
      <c r="G3507"/>
      <c r="H3507"/>
    </row>
    <row r="3508" spans="1:8" ht="12.75">
      <c r="A3508"/>
      <c r="B3508"/>
      <c r="C3508"/>
      <c r="D3508"/>
      <c r="E3508" s="7"/>
      <c r="F3508" s="7"/>
      <c r="G3508"/>
      <c r="H3508"/>
    </row>
    <row r="3509" spans="1:8" ht="12.75">
      <c r="A3509"/>
      <c r="B3509"/>
      <c r="C3509"/>
      <c r="D3509"/>
      <c r="E3509" s="7"/>
      <c r="F3509" s="7"/>
      <c r="G3509"/>
      <c r="H3509"/>
    </row>
    <row r="3510" spans="1:8" ht="12.75">
      <c r="A3510"/>
      <c r="B3510"/>
      <c r="C3510"/>
      <c r="D3510"/>
      <c r="E3510" s="7"/>
      <c r="F3510" s="7"/>
      <c r="G3510"/>
      <c r="H3510"/>
    </row>
    <row r="3511" spans="1:8" ht="12.75">
      <c r="A3511"/>
      <c r="B3511"/>
      <c r="C3511"/>
      <c r="D3511"/>
      <c r="E3511" s="7"/>
      <c r="F3511" s="7"/>
      <c r="G3511"/>
      <c r="H3511"/>
    </row>
    <row r="3512" spans="1:8" ht="12.75">
      <c r="A3512"/>
      <c r="B3512"/>
      <c r="C3512"/>
      <c r="D3512"/>
      <c r="E3512" s="7"/>
      <c r="F3512" s="7"/>
      <c r="G3512"/>
      <c r="H3512"/>
    </row>
    <row r="3513" spans="1:8" ht="12.75">
      <c r="A3513"/>
      <c r="B3513"/>
      <c r="C3513"/>
      <c r="D3513"/>
      <c r="E3513" s="7"/>
      <c r="F3513" s="7"/>
      <c r="G3513"/>
      <c r="H3513"/>
    </row>
    <row r="3514" spans="1:8" ht="12.75">
      <c r="A3514"/>
      <c r="B3514"/>
      <c r="C3514"/>
      <c r="D3514"/>
      <c r="E3514" s="7"/>
      <c r="F3514" s="7"/>
      <c r="G3514"/>
      <c r="H3514"/>
    </row>
    <row r="3515" spans="1:8" ht="12.75">
      <c r="A3515"/>
      <c r="B3515"/>
      <c r="C3515"/>
      <c r="D3515"/>
      <c r="E3515" s="7"/>
      <c r="F3515" s="7"/>
      <c r="G3515"/>
      <c r="H3515"/>
    </row>
    <row r="3516" spans="1:8" ht="12.75">
      <c r="A3516"/>
      <c r="B3516"/>
      <c r="C3516"/>
      <c r="D3516"/>
      <c r="E3516" s="7"/>
      <c r="F3516" s="7"/>
      <c r="G3516"/>
      <c r="H3516"/>
    </row>
    <row r="3517" spans="1:8" ht="12.75">
      <c r="A3517"/>
      <c r="B3517"/>
      <c r="C3517"/>
      <c r="D3517"/>
      <c r="E3517" s="7"/>
      <c r="F3517" s="7"/>
      <c r="G3517"/>
      <c r="H3517"/>
    </row>
    <row r="3518" spans="1:8" ht="12.75">
      <c r="A3518"/>
      <c r="B3518"/>
      <c r="C3518"/>
      <c r="D3518"/>
      <c r="E3518" s="7"/>
      <c r="F3518" s="7"/>
      <c r="G3518"/>
      <c r="H3518"/>
    </row>
    <row r="3519" spans="1:8" ht="12.75">
      <c r="A3519"/>
      <c r="B3519"/>
      <c r="C3519"/>
      <c r="D3519"/>
      <c r="E3519" s="7"/>
      <c r="F3519" s="7"/>
      <c r="G3519"/>
      <c r="H3519"/>
    </row>
    <row r="3520" spans="1:8" ht="12.75">
      <c r="A3520"/>
      <c r="B3520"/>
      <c r="C3520"/>
      <c r="D3520"/>
      <c r="E3520" s="7"/>
      <c r="F3520" s="7"/>
      <c r="G3520"/>
      <c r="H3520"/>
    </row>
    <row r="3521" spans="1:8" ht="12.75">
      <c r="A3521"/>
      <c r="B3521"/>
      <c r="C3521"/>
      <c r="D3521"/>
      <c r="E3521" s="7"/>
      <c r="F3521" s="7"/>
      <c r="G3521"/>
      <c r="H3521"/>
    </row>
    <row r="3522" spans="1:8" ht="12.75">
      <c r="A3522"/>
      <c r="B3522"/>
      <c r="C3522"/>
      <c r="D3522"/>
      <c r="E3522" s="7"/>
      <c r="F3522" s="7"/>
      <c r="G3522"/>
      <c r="H3522"/>
    </row>
    <row r="3523" spans="1:8" ht="12.75">
      <c r="A3523"/>
      <c r="B3523"/>
      <c r="C3523"/>
      <c r="D3523"/>
      <c r="E3523" s="7"/>
      <c r="F3523" s="7"/>
      <c r="G3523"/>
      <c r="H3523"/>
    </row>
    <row r="3524" spans="1:8" ht="12.75">
      <c r="A3524"/>
      <c r="B3524"/>
      <c r="C3524"/>
      <c r="D3524"/>
      <c r="E3524" s="7"/>
      <c r="F3524" s="7"/>
      <c r="G3524"/>
      <c r="H3524"/>
    </row>
    <row r="3525" spans="1:8" ht="12.75">
      <c r="A3525"/>
      <c r="B3525"/>
      <c r="C3525"/>
      <c r="D3525"/>
      <c r="E3525" s="7"/>
      <c r="F3525" s="7"/>
      <c r="G3525"/>
      <c r="H3525"/>
    </row>
    <row r="3526" spans="1:8" ht="12.75">
      <c r="A3526"/>
      <c r="B3526"/>
      <c r="C3526"/>
      <c r="D3526"/>
      <c r="E3526" s="7"/>
      <c r="F3526" s="7"/>
      <c r="G3526"/>
      <c r="H3526"/>
    </row>
    <row r="3527" spans="1:8" ht="12.75">
      <c r="A3527"/>
      <c r="B3527"/>
      <c r="C3527"/>
      <c r="D3527"/>
      <c r="E3527" s="7"/>
      <c r="F3527" s="7"/>
      <c r="G3527"/>
      <c r="H3527"/>
    </row>
    <row r="3528" spans="1:8" ht="12.75">
      <c r="A3528"/>
      <c r="B3528"/>
      <c r="C3528"/>
      <c r="D3528"/>
      <c r="E3528" s="7"/>
      <c r="F3528" s="7"/>
      <c r="G3528"/>
      <c r="H3528"/>
    </row>
    <row r="3529" spans="1:8" ht="12.75">
      <c r="A3529"/>
      <c r="B3529"/>
      <c r="C3529"/>
      <c r="D3529"/>
      <c r="E3529" s="7"/>
      <c r="F3529" s="7"/>
      <c r="G3529"/>
      <c r="H3529"/>
    </row>
    <row r="3530" spans="1:8" ht="12.75">
      <c r="A3530"/>
      <c r="B3530"/>
      <c r="C3530"/>
      <c r="D3530"/>
      <c r="E3530" s="7"/>
      <c r="F3530" s="7"/>
      <c r="G3530"/>
      <c r="H3530"/>
    </row>
    <row r="3531" spans="1:8" ht="12.75">
      <c r="A3531"/>
      <c r="B3531"/>
      <c r="C3531"/>
      <c r="D3531"/>
      <c r="E3531" s="7"/>
      <c r="F3531" s="7"/>
      <c r="G3531"/>
      <c r="H3531"/>
    </row>
    <row r="3532" spans="1:8" ht="12.75">
      <c r="A3532"/>
      <c r="B3532"/>
      <c r="C3532"/>
      <c r="D3532"/>
      <c r="E3532" s="7"/>
      <c r="F3532" s="7"/>
      <c r="G3532"/>
      <c r="H3532"/>
    </row>
    <row r="3533" spans="1:8" ht="12.75">
      <c r="A3533"/>
      <c r="B3533"/>
      <c r="C3533"/>
      <c r="D3533"/>
      <c r="E3533" s="7"/>
      <c r="F3533" s="7"/>
      <c r="G3533"/>
      <c r="H3533"/>
    </row>
    <row r="3534" spans="1:8" ht="12.75">
      <c r="A3534"/>
      <c r="B3534"/>
      <c r="C3534"/>
      <c r="D3534"/>
      <c r="E3534" s="7"/>
      <c r="F3534" s="7"/>
      <c r="G3534"/>
      <c r="H3534"/>
    </row>
    <row r="3535" spans="1:8" ht="12.75">
      <c r="A3535"/>
      <c r="B3535"/>
      <c r="C3535"/>
      <c r="D3535"/>
      <c r="E3535" s="7"/>
      <c r="F3535" s="7"/>
      <c r="G3535"/>
      <c r="H3535"/>
    </row>
    <row r="3536" spans="1:8" ht="12.75">
      <c r="A3536"/>
      <c r="B3536"/>
      <c r="C3536"/>
      <c r="D3536"/>
      <c r="E3536" s="7"/>
      <c r="F3536" s="7"/>
      <c r="G3536"/>
      <c r="H3536"/>
    </row>
    <row r="3537" spans="1:8" ht="12.75">
      <c r="A3537"/>
      <c r="B3537"/>
      <c r="C3537"/>
      <c r="D3537"/>
      <c r="E3537" s="7"/>
      <c r="F3537" s="7"/>
      <c r="G3537"/>
      <c r="H3537"/>
    </row>
    <row r="3538" spans="1:8" ht="12.75">
      <c r="A3538"/>
      <c r="B3538"/>
      <c r="C3538"/>
      <c r="D3538"/>
      <c r="E3538" s="7"/>
      <c r="F3538" s="7"/>
      <c r="G3538"/>
      <c r="H3538"/>
    </row>
    <row r="3539" spans="1:8" ht="12.75">
      <c r="A3539"/>
      <c r="B3539"/>
      <c r="C3539"/>
      <c r="D3539"/>
      <c r="E3539" s="7"/>
      <c r="F3539" s="7"/>
      <c r="G3539"/>
      <c r="H3539"/>
    </row>
    <row r="3540" spans="1:8" ht="12.75">
      <c r="A3540"/>
      <c r="B3540"/>
      <c r="C3540"/>
      <c r="D3540"/>
      <c r="E3540" s="7"/>
      <c r="F3540" s="7"/>
      <c r="G3540"/>
      <c r="H3540"/>
    </row>
    <row r="3541" spans="1:8" ht="12.75">
      <c r="A3541"/>
      <c r="B3541"/>
      <c r="C3541"/>
      <c r="D3541"/>
      <c r="E3541" s="7"/>
      <c r="F3541" s="7"/>
      <c r="G3541"/>
      <c r="H3541"/>
    </row>
    <row r="3542" spans="1:8" ht="12.75">
      <c r="A3542"/>
      <c r="B3542"/>
      <c r="C3542"/>
      <c r="D3542"/>
      <c r="E3542" s="7"/>
      <c r="F3542" s="7"/>
      <c r="G3542"/>
      <c r="H3542"/>
    </row>
    <row r="3543" spans="1:8" ht="12.75">
      <c r="A3543"/>
      <c r="B3543"/>
      <c r="C3543"/>
      <c r="D3543"/>
      <c r="E3543" s="7"/>
      <c r="F3543" s="7"/>
      <c r="G3543"/>
      <c r="H3543"/>
    </row>
    <row r="3544" spans="1:8" ht="12.75">
      <c r="A3544"/>
      <c r="B3544"/>
      <c r="C3544"/>
      <c r="D3544"/>
      <c r="E3544" s="7"/>
      <c r="F3544" s="7"/>
      <c r="G3544"/>
      <c r="H3544"/>
    </row>
    <row r="3545" spans="1:8" ht="12.75">
      <c r="A3545"/>
      <c r="B3545"/>
      <c r="C3545"/>
      <c r="D3545"/>
      <c r="E3545" s="7"/>
      <c r="F3545" s="7"/>
      <c r="G3545"/>
      <c r="H3545"/>
    </row>
    <row r="3546" spans="1:8" ht="12.75">
      <c r="A3546"/>
      <c r="B3546"/>
      <c r="C3546"/>
      <c r="D3546"/>
      <c r="E3546" s="7"/>
      <c r="F3546" s="7"/>
      <c r="G3546"/>
      <c r="H3546"/>
    </row>
    <row r="3547" spans="1:8" ht="12.75">
      <c r="A3547"/>
      <c r="B3547"/>
      <c r="C3547"/>
      <c r="D3547"/>
      <c r="E3547" s="7"/>
      <c r="F3547" s="7"/>
      <c r="G3547"/>
      <c r="H3547"/>
    </row>
    <row r="3548" spans="1:8" ht="12.75">
      <c r="A3548"/>
      <c r="B3548"/>
      <c r="C3548"/>
      <c r="D3548"/>
      <c r="E3548" s="7"/>
      <c r="F3548" s="7"/>
      <c r="G3548"/>
      <c r="H3548"/>
    </row>
    <row r="3549" spans="1:8" ht="12.75">
      <c r="A3549"/>
      <c r="B3549"/>
      <c r="C3549"/>
      <c r="D3549"/>
      <c r="E3549" s="7"/>
      <c r="F3549" s="7"/>
      <c r="G3549"/>
      <c r="H3549"/>
    </row>
  </sheetData>
  <sheetProtection/>
  <mergeCells count="52">
    <mergeCell ref="A2:A5"/>
    <mergeCell ref="H508:H511"/>
    <mergeCell ref="B508:B511"/>
    <mergeCell ref="C508:C511"/>
    <mergeCell ref="D508:D511"/>
    <mergeCell ref="E508:E511"/>
    <mergeCell ref="F508:F511"/>
    <mergeCell ref="G508:G511"/>
    <mergeCell ref="G225:G228"/>
    <mergeCell ref="G170:G173"/>
    <mergeCell ref="C2:C5"/>
    <mergeCell ref="B118:C118"/>
    <mergeCell ref="D55:D58"/>
    <mergeCell ref="H170:H173"/>
    <mergeCell ref="D170:D173"/>
    <mergeCell ref="G2:G5"/>
    <mergeCell ref="H2:H5"/>
    <mergeCell ref="D2:D5"/>
    <mergeCell ref="E2:E5"/>
    <mergeCell ref="F2:F5"/>
    <mergeCell ref="C122:C125"/>
    <mergeCell ref="G122:G125"/>
    <mergeCell ref="H122:H125"/>
    <mergeCell ref="F55:F58"/>
    <mergeCell ref="H55:H58"/>
    <mergeCell ref="G55:G58"/>
    <mergeCell ref="A225:A228"/>
    <mergeCell ref="B225:B228"/>
    <mergeCell ref="C225:C228"/>
    <mergeCell ref="B170:B173"/>
    <mergeCell ref="C170:C173"/>
    <mergeCell ref="A170:A173"/>
    <mergeCell ref="A1:H1"/>
    <mergeCell ref="A54:H54"/>
    <mergeCell ref="A121:H121"/>
    <mergeCell ref="A190:H190"/>
    <mergeCell ref="E55:E58"/>
    <mergeCell ref="D122:D125"/>
    <mergeCell ref="A55:A58"/>
    <mergeCell ref="C55:C58"/>
    <mergeCell ref="A122:A125"/>
    <mergeCell ref="B122:B125"/>
    <mergeCell ref="A507:H507"/>
    <mergeCell ref="A169:H169"/>
    <mergeCell ref="F122:F125"/>
    <mergeCell ref="F225:F228"/>
    <mergeCell ref="D225:D228"/>
    <mergeCell ref="E122:E125"/>
    <mergeCell ref="E225:E228"/>
    <mergeCell ref="E170:E173"/>
    <mergeCell ref="F170:F173"/>
    <mergeCell ref="H225:H228"/>
  </mergeCells>
  <printOptions/>
  <pageMargins left="0.6" right="0.18" top="0.3937007874015748" bottom="0.3937007874015748" header="0.5118110236220472" footer="0.5118110236220472"/>
  <pageSetup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Jelena Jakovljević</cp:lastModifiedBy>
  <cp:lastPrinted>2014-10-24T12:07:35Z</cp:lastPrinted>
  <dcterms:created xsi:type="dcterms:W3CDTF">1996-10-14T23:33:28Z</dcterms:created>
  <dcterms:modified xsi:type="dcterms:W3CDTF">2014-11-12T08:19:25Z</dcterms:modified>
  <cp:category/>
  <cp:version/>
  <cp:contentType/>
  <cp:contentStatus/>
</cp:coreProperties>
</file>